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worksheets/sheet52.xml" ContentType="application/vnd.openxmlformats-officedocument.spreadsheetml.worksheet+xml"/>
  <Override PartName="/xl/worksheets/sheet51.xml" ContentType="application/vnd.openxmlformats-officedocument.spreadsheetml.worksheet+xml"/>
  <Override PartName="/xl/worksheets/sheet50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  <Override PartName="/xl/worksheets/sheet31.xml" ContentType="application/vnd.openxmlformats-officedocument.spreadsheetml.worksheet+xml"/>
  <Override PartName="/xl/worksheets/sheet2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17.xml" ContentType="application/vnd.openxmlformats-officedocument.spreadsheetml.worksheet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qQwtpwU6cFV/BPleVihnNE+NH5s2UcOzRZDr5HwD7Kj6iJdIfR8Fh28g2/HqVfJhnvBT4TQSIGt+JOl5kdE02Q==" workbookSaltValue="itTFIq621LFPA6QtDqAklw==" workbookSpinCount="100000" lockStructure="1"/>
  <bookViews>
    <workbookView xWindow="480" yWindow="60" windowWidth="13275" windowHeight="7170"/>
  </bookViews>
  <sheets>
    <sheet name="Summary" sheetId="1" r:id="rId1"/>
    <sheet name="ETH" sheetId="2" r:id="rId2"/>
    <sheet name="KZN212" sheetId="3" r:id="rId3"/>
    <sheet name="KZN213" sheetId="4" r:id="rId4"/>
    <sheet name="KZN214" sheetId="5" r:id="rId5"/>
    <sheet name="KZN216" sheetId="6" r:id="rId6"/>
    <sheet name="DC21" sheetId="7" r:id="rId7"/>
    <sheet name="KZN221" sheetId="8" r:id="rId8"/>
    <sheet name="KZN222" sheetId="9" r:id="rId9"/>
    <sheet name="KZN223" sheetId="10" r:id="rId10"/>
    <sheet name="KZN224" sheetId="11" r:id="rId11"/>
    <sheet name="KZN225" sheetId="12" r:id="rId12"/>
    <sheet name="KZN226" sheetId="13" r:id="rId13"/>
    <sheet name="KZN227" sheetId="14" r:id="rId14"/>
    <sheet name="DC22" sheetId="15" r:id="rId15"/>
    <sheet name="KZN235" sheetId="16" r:id="rId16"/>
    <sheet name="KZN237" sheetId="17" r:id="rId17"/>
    <sheet name="KZN238" sheetId="18" r:id="rId18"/>
    <sheet name="DC23" sheetId="19" r:id="rId19"/>
    <sheet name="KZN241" sheetId="20" r:id="rId20"/>
    <sheet name="KZN242" sheetId="21" r:id="rId21"/>
    <sheet name="KZN244" sheetId="22" r:id="rId22"/>
    <sheet name="KZN245" sheetId="23" r:id="rId23"/>
    <sheet name="DC24" sheetId="24" r:id="rId24"/>
    <sheet name="KZN252" sheetId="25" r:id="rId25"/>
    <sheet name="KZN253" sheetId="26" r:id="rId26"/>
    <sheet name="KZN254" sheetId="27" r:id="rId27"/>
    <sheet name="DC25" sheetId="28" r:id="rId28"/>
    <sheet name="KZN261" sheetId="29" r:id="rId29"/>
    <sheet name="KZN262" sheetId="30" r:id="rId30"/>
    <sheet name="KZN263" sheetId="31" r:id="rId31"/>
    <sheet name="KZN265" sheetId="32" r:id="rId32"/>
    <sheet name="KZN266" sheetId="33" r:id="rId33"/>
    <sheet name="DC26" sheetId="34" r:id="rId34"/>
    <sheet name="KZN271" sheetId="35" r:id="rId35"/>
    <sheet name="KZN272" sheetId="36" r:id="rId36"/>
    <sheet name="KZN275" sheetId="37" r:id="rId37"/>
    <sheet name="KZN276" sheetId="38" r:id="rId38"/>
    <sheet name="DC27" sheetId="39" r:id="rId39"/>
    <sheet name="KZN281" sheetId="40" r:id="rId40"/>
    <sheet name="KZN282" sheetId="41" r:id="rId41"/>
    <sheet name="KZN284" sheetId="42" r:id="rId42"/>
    <sheet name="KZN285" sheetId="43" r:id="rId43"/>
    <sheet name="KZN286" sheetId="44" r:id="rId44"/>
    <sheet name="DC28" sheetId="45" r:id="rId45"/>
    <sheet name="KZN291" sheetId="46" r:id="rId46"/>
    <sheet name="KZN292" sheetId="47" r:id="rId47"/>
    <sheet name="KZN293" sheetId="48" r:id="rId48"/>
    <sheet name="KZN294" sheetId="49" r:id="rId49"/>
    <sheet name="DC29" sheetId="50" r:id="rId50"/>
    <sheet name="KZN433" sheetId="51" r:id="rId51"/>
    <sheet name="KZN434" sheetId="52" r:id="rId52"/>
    <sheet name="KZN435" sheetId="53" r:id="rId53"/>
    <sheet name="KZN436" sheetId="54" r:id="rId54"/>
    <sheet name="DC43" sheetId="55" r:id="rId55"/>
  </sheets>
  <definedNames>
    <definedName name="_xlnm.Print_Area" localSheetId="6">'DC21'!$A$1:$X$128</definedName>
    <definedName name="_xlnm.Print_Area" localSheetId="14">'DC22'!$A$1:$X$128</definedName>
    <definedName name="_xlnm.Print_Area" localSheetId="18">'DC23'!$A$1:$X$128</definedName>
    <definedName name="_xlnm.Print_Area" localSheetId="23">'DC24'!$A$1:$X$128</definedName>
    <definedName name="_xlnm.Print_Area" localSheetId="27">'DC25'!$A$1:$X$128</definedName>
    <definedName name="_xlnm.Print_Area" localSheetId="33">'DC26'!$A$1:$X$128</definedName>
    <definedName name="_xlnm.Print_Area" localSheetId="38">'DC27'!$A$1:$X$128</definedName>
    <definedName name="_xlnm.Print_Area" localSheetId="44">'DC28'!$A$1:$X$128</definedName>
    <definedName name="_xlnm.Print_Area" localSheetId="49">'DC29'!$A$1:$X$128</definedName>
    <definedName name="_xlnm.Print_Area" localSheetId="54">'DC43'!$A$1:$X$128</definedName>
    <definedName name="_xlnm.Print_Area" localSheetId="1">ETH!$A$1:$X$128</definedName>
    <definedName name="_xlnm.Print_Area" localSheetId="2">'KZN212'!$A$1:$X$128</definedName>
    <definedName name="_xlnm.Print_Area" localSheetId="3">'KZN213'!$A$1:$X$128</definedName>
    <definedName name="_xlnm.Print_Area" localSheetId="4">'KZN214'!$A$1:$X$128</definedName>
    <definedName name="_xlnm.Print_Area" localSheetId="5">'KZN216'!$A$1:$X$128</definedName>
    <definedName name="_xlnm.Print_Area" localSheetId="7">'KZN221'!$A$1:$X$128</definedName>
    <definedName name="_xlnm.Print_Area" localSheetId="8">'KZN222'!$A$1:$X$128</definedName>
    <definedName name="_xlnm.Print_Area" localSheetId="9">'KZN223'!$A$1:$X$128</definedName>
    <definedName name="_xlnm.Print_Area" localSheetId="10">'KZN224'!$A$1:$X$128</definedName>
    <definedName name="_xlnm.Print_Area" localSheetId="11">'KZN225'!$A$1:$X$128</definedName>
    <definedName name="_xlnm.Print_Area" localSheetId="12">'KZN226'!$A$1:$X$128</definedName>
    <definedName name="_xlnm.Print_Area" localSheetId="13">'KZN227'!$A$1:$X$128</definedName>
    <definedName name="_xlnm.Print_Area" localSheetId="15">'KZN235'!$A$1:$X$128</definedName>
    <definedName name="_xlnm.Print_Area" localSheetId="16">'KZN237'!$A$1:$X$128</definedName>
    <definedName name="_xlnm.Print_Area" localSheetId="17">'KZN238'!$A$1:$X$128</definedName>
    <definedName name="_xlnm.Print_Area" localSheetId="19">'KZN241'!$A$1:$X$128</definedName>
    <definedName name="_xlnm.Print_Area" localSheetId="20">'KZN242'!$A$1:$X$128</definedName>
    <definedName name="_xlnm.Print_Area" localSheetId="21">'KZN244'!$A$1:$X$128</definedName>
    <definedName name="_xlnm.Print_Area" localSheetId="22">'KZN245'!$A$1:$X$128</definedName>
    <definedName name="_xlnm.Print_Area" localSheetId="24">'KZN252'!$A$1:$X$128</definedName>
    <definedName name="_xlnm.Print_Area" localSheetId="25">'KZN253'!$A$1:$X$128</definedName>
    <definedName name="_xlnm.Print_Area" localSheetId="26">'KZN254'!$A$1:$X$128</definedName>
    <definedName name="_xlnm.Print_Area" localSheetId="28">'KZN261'!$A$1:$X$128</definedName>
    <definedName name="_xlnm.Print_Area" localSheetId="29">'KZN262'!$A$1:$X$128</definedName>
    <definedName name="_xlnm.Print_Area" localSheetId="30">'KZN263'!$A$1:$X$128</definedName>
    <definedName name="_xlnm.Print_Area" localSheetId="31">'KZN265'!$A$1:$X$128</definedName>
    <definedName name="_xlnm.Print_Area" localSheetId="32">'KZN266'!$A$1:$X$128</definedName>
    <definedName name="_xlnm.Print_Area" localSheetId="34">'KZN271'!$A$1:$X$128</definedName>
    <definedName name="_xlnm.Print_Area" localSheetId="35">'KZN272'!$A$1:$X$128</definedName>
    <definedName name="_xlnm.Print_Area" localSheetId="36">'KZN275'!$A$1:$X$128</definedName>
    <definedName name="_xlnm.Print_Area" localSheetId="37">'KZN276'!$A$1:$X$128</definedName>
    <definedName name="_xlnm.Print_Area" localSheetId="39">'KZN281'!$A$1:$X$128</definedName>
    <definedName name="_xlnm.Print_Area" localSheetId="40">'KZN282'!$A$1:$X$128</definedName>
    <definedName name="_xlnm.Print_Area" localSheetId="41">'KZN284'!$A$1:$X$128</definedName>
    <definedName name="_xlnm.Print_Area" localSheetId="42">'KZN285'!$A$1:$X$128</definedName>
    <definedName name="_xlnm.Print_Area" localSheetId="43">'KZN286'!$A$1:$X$128</definedName>
    <definedName name="_xlnm.Print_Area" localSheetId="45">'KZN291'!$A$1:$X$128</definedName>
    <definedName name="_xlnm.Print_Area" localSheetId="46">'KZN292'!$A$1:$X$128</definedName>
    <definedName name="_xlnm.Print_Area" localSheetId="47">'KZN293'!$A$1:$X$128</definedName>
    <definedName name="_xlnm.Print_Area" localSheetId="48">'KZN294'!$A$1:$X$128</definedName>
    <definedName name="_xlnm.Print_Area" localSheetId="50">'KZN433'!$A$1:$X$128</definedName>
    <definedName name="_xlnm.Print_Area" localSheetId="51">'KZN434'!$A$1:$X$128</definedName>
    <definedName name="_xlnm.Print_Area" localSheetId="52">'KZN435'!$A$1:$X$128</definedName>
    <definedName name="_xlnm.Print_Area" localSheetId="53">'KZN436'!$A$1:$X$128</definedName>
    <definedName name="_xlnm.Print_Area" localSheetId="0">Summary!$A$1:$X$128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H87" i="2"/>
  <c r="G87" i="2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M87" i="4"/>
  <c r="L87" i="4"/>
  <c r="K87" i="4"/>
  <c r="J87" i="4"/>
  <c r="I87" i="4"/>
  <c r="H87" i="4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G87" i="8"/>
  <c r="F87" i="8"/>
  <c r="D87" i="8"/>
  <c r="C87" i="8"/>
  <c r="B87" i="8"/>
  <c r="O87" i="9"/>
  <c r="N87" i="9"/>
  <c r="M87" i="9"/>
  <c r="L87" i="9"/>
  <c r="K87" i="9"/>
  <c r="J87" i="9"/>
  <c r="I87" i="9"/>
  <c r="H87" i="9"/>
  <c r="G87" i="9"/>
  <c r="F87" i="9"/>
  <c r="D87" i="9"/>
  <c r="C87" i="9"/>
  <c r="B87" i="9"/>
  <c r="O87" i="10"/>
  <c r="N87" i="10"/>
  <c r="M87" i="10"/>
  <c r="L87" i="10"/>
  <c r="K87" i="10"/>
  <c r="J87" i="10"/>
  <c r="I87" i="10"/>
  <c r="H87" i="10"/>
  <c r="G87" i="10"/>
  <c r="F87" i="10"/>
  <c r="D87" i="10"/>
  <c r="C87" i="10"/>
  <c r="B87" i="10"/>
  <c r="O87" i="11"/>
  <c r="N87" i="11"/>
  <c r="M87" i="1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H87" i="12"/>
  <c r="G87" i="12"/>
  <c r="F87" i="12"/>
  <c r="D87" i="12"/>
  <c r="C87" i="12"/>
  <c r="B87" i="12"/>
  <c r="O87" i="13"/>
  <c r="N87" i="13"/>
  <c r="M87" i="13"/>
  <c r="L87" i="13"/>
  <c r="K87" i="13"/>
  <c r="J87" i="13"/>
  <c r="I87" i="13"/>
  <c r="H87" i="13"/>
  <c r="G87" i="13"/>
  <c r="F87" i="13"/>
  <c r="D87" i="13"/>
  <c r="C87" i="13"/>
  <c r="B87" i="13"/>
  <c r="O87" i="14"/>
  <c r="N87" i="14"/>
  <c r="M87" i="14"/>
  <c r="L87" i="14"/>
  <c r="K87" i="14"/>
  <c r="J87" i="14"/>
  <c r="I87" i="14"/>
  <c r="H87" i="14"/>
  <c r="G87" i="14"/>
  <c r="F87" i="14"/>
  <c r="D87" i="14"/>
  <c r="C87" i="14"/>
  <c r="B87" i="14"/>
  <c r="O87" i="15"/>
  <c r="N87" i="15"/>
  <c r="M87" i="15"/>
  <c r="L87" i="15"/>
  <c r="K87" i="15"/>
  <c r="J87" i="15"/>
  <c r="I87" i="15"/>
  <c r="H87" i="15"/>
  <c r="G87" i="15"/>
  <c r="F87" i="15"/>
  <c r="D87" i="15"/>
  <c r="C87" i="15"/>
  <c r="B87" i="15"/>
  <c r="O87" i="16"/>
  <c r="N87" i="16"/>
  <c r="M87" i="16"/>
  <c r="L87" i="16"/>
  <c r="K87" i="16"/>
  <c r="J87" i="16"/>
  <c r="I87" i="16"/>
  <c r="H87" i="16"/>
  <c r="G87" i="16"/>
  <c r="F87" i="16"/>
  <c r="D87" i="16"/>
  <c r="C87" i="16"/>
  <c r="B87" i="16"/>
  <c r="O87" i="17"/>
  <c r="N87" i="17"/>
  <c r="M87" i="17"/>
  <c r="L87" i="17"/>
  <c r="K87" i="17"/>
  <c r="J87" i="17"/>
  <c r="I87" i="17"/>
  <c r="H87" i="17"/>
  <c r="G87" i="17"/>
  <c r="F87" i="17"/>
  <c r="D87" i="17"/>
  <c r="C87" i="17"/>
  <c r="B87" i="17"/>
  <c r="O87" i="18"/>
  <c r="N87" i="18"/>
  <c r="M87" i="18"/>
  <c r="L87" i="18"/>
  <c r="K87" i="18"/>
  <c r="J87" i="18"/>
  <c r="I87" i="18"/>
  <c r="H87" i="18"/>
  <c r="G87" i="18"/>
  <c r="F87" i="18"/>
  <c r="D87" i="18"/>
  <c r="C87" i="18"/>
  <c r="B87" i="18"/>
  <c r="O87" i="19"/>
  <c r="N87" i="19"/>
  <c r="M87" i="19"/>
  <c r="L87" i="19"/>
  <c r="K87" i="19"/>
  <c r="J87" i="19"/>
  <c r="I87" i="19"/>
  <c r="H87" i="19"/>
  <c r="G87" i="19"/>
  <c r="F87" i="19"/>
  <c r="D87" i="19"/>
  <c r="C87" i="19"/>
  <c r="B87" i="19"/>
  <c r="O87" i="20"/>
  <c r="N87" i="20"/>
  <c r="M87" i="20"/>
  <c r="L87" i="20"/>
  <c r="K87" i="20"/>
  <c r="J87" i="20"/>
  <c r="I87" i="20"/>
  <c r="H87" i="20"/>
  <c r="G87" i="20"/>
  <c r="F87" i="20"/>
  <c r="D87" i="20"/>
  <c r="C87" i="20"/>
  <c r="B87" i="20"/>
  <c r="O87" i="21"/>
  <c r="N87" i="21"/>
  <c r="M87" i="21"/>
  <c r="L87" i="21"/>
  <c r="K87" i="21"/>
  <c r="J87" i="21"/>
  <c r="I87" i="21"/>
  <c r="H87" i="21"/>
  <c r="G87" i="21"/>
  <c r="F87" i="21"/>
  <c r="D87" i="21"/>
  <c r="C87" i="21"/>
  <c r="B87" i="21"/>
  <c r="O87" i="22"/>
  <c r="N87" i="22"/>
  <c r="M87" i="22"/>
  <c r="L87" i="22"/>
  <c r="K87" i="22"/>
  <c r="J87" i="22"/>
  <c r="I87" i="22"/>
  <c r="H87" i="22"/>
  <c r="G87" i="22"/>
  <c r="F87" i="22"/>
  <c r="D87" i="22"/>
  <c r="C87" i="22"/>
  <c r="B87" i="22"/>
  <c r="O87" i="23"/>
  <c r="N87" i="23"/>
  <c r="M87" i="23"/>
  <c r="L87" i="23"/>
  <c r="K87" i="23"/>
  <c r="J87" i="23"/>
  <c r="I87" i="23"/>
  <c r="H87" i="23"/>
  <c r="G87" i="23"/>
  <c r="F87" i="23"/>
  <c r="D87" i="23"/>
  <c r="C87" i="23"/>
  <c r="B87" i="23"/>
  <c r="O87" i="24"/>
  <c r="N87" i="24"/>
  <c r="M87" i="24"/>
  <c r="L87" i="24"/>
  <c r="K87" i="24"/>
  <c r="J87" i="24"/>
  <c r="I87" i="24"/>
  <c r="H87" i="24"/>
  <c r="G87" i="24"/>
  <c r="F87" i="24"/>
  <c r="D87" i="24"/>
  <c r="C87" i="24"/>
  <c r="B87" i="24"/>
  <c r="O87" i="25"/>
  <c r="N87" i="25"/>
  <c r="M87" i="25"/>
  <c r="L87" i="25"/>
  <c r="K87" i="25"/>
  <c r="J87" i="25"/>
  <c r="I87" i="25"/>
  <c r="H87" i="25"/>
  <c r="G87" i="25"/>
  <c r="F87" i="25"/>
  <c r="D87" i="25"/>
  <c r="C87" i="25"/>
  <c r="B87" i="25"/>
  <c r="O87" i="26"/>
  <c r="N87" i="26"/>
  <c r="M87" i="26"/>
  <c r="L87" i="26"/>
  <c r="K87" i="26"/>
  <c r="J87" i="26"/>
  <c r="I87" i="26"/>
  <c r="H87" i="26"/>
  <c r="G87" i="26"/>
  <c r="F87" i="26"/>
  <c r="D87" i="26"/>
  <c r="C87" i="26"/>
  <c r="B87" i="26"/>
  <c r="O87" i="27"/>
  <c r="N87" i="27"/>
  <c r="M87" i="27"/>
  <c r="L87" i="27"/>
  <c r="K87" i="27"/>
  <c r="J87" i="27"/>
  <c r="I87" i="27"/>
  <c r="H87" i="27"/>
  <c r="G87" i="27"/>
  <c r="F87" i="27"/>
  <c r="D87" i="27"/>
  <c r="C87" i="27"/>
  <c r="B87" i="27"/>
  <c r="O87" i="28"/>
  <c r="N87" i="28"/>
  <c r="M87" i="28"/>
  <c r="L87" i="28"/>
  <c r="K87" i="28"/>
  <c r="J87" i="28"/>
  <c r="I87" i="28"/>
  <c r="H87" i="28"/>
  <c r="G87" i="28"/>
  <c r="F87" i="28"/>
  <c r="D87" i="28"/>
  <c r="C87" i="28"/>
  <c r="B87" i="28"/>
  <c r="O87" i="29"/>
  <c r="N87" i="29"/>
  <c r="M87" i="29"/>
  <c r="L87" i="29"/>
  <c r="K87" i="29"/>
  <c r="J87" i="29"/>
  <c r="I87" i="29"/>
  <c r="H87" i="29"/>
  <c r="G87" i="29"/>
  <c r="F87" i="29"/>
  <c r="D87" i="29"/>
  <c r="C87" i="29"/>
  <c r="B87" i="29"/>
  <c r="O87" i="30"/>
  <c r="N87" i="30"/>
  <c r="M87" i="30"/>
  <c r="L87" i="30"/>
  <c r="K87" i="30"/>
  <c r="J87" i="30"/>
  <c r="I87" i="30"/>
  <c r="H87" i="30"/>
  <c r="G87" i="30"/>
  <c r="F87" i="30"/>
  <c r="D87" i="30"/>
  <c r="C87" i="30"/>
  <c r="B87" i="30"/>
  <c r="O87" i="31"/>
  <c r="N87" i="31"/>
  <c r="M87" i="31"/>
  <c r="L87" i="31"/>
  <c r="K87" i="31"/>
  <c r="J87" i="31"/>
  <c r="I87" i="31"/>
  <c r="H87" i="31"/>
  <c r="G87" i="31"/>
  <c r="F87" i="31"/>
  <c r="D87" i="31"/>
  <c r="C87" i="31"/>
  <c r="B87" i="31"/>
  <c r="O87" i="32"/>
  <c r="N87" i="32"/>
  <c r="M87" i="32"/>
  <c r="L87" i="32"/>
  <c r="K87" i="32"/>
  <c r="J87" i="32"/>
  <c r="I87" i="32"/>
  <c r="H87" i="32"/>
  <c r="G87" i="32"/>
  <c r="F87" i="32"/>
  <c r="D87" i="32"/>
  <c r="C87" i="32"/>
  <c r="B87" i="32"/>
  <c r="O87" i="33"/>
  <c r="N87" i="33"/>
  <c r="M87" i="33"/>
  <c r="L87" i="33"/>
  <c r="K87" i="33"/>
  <c r="J87" i="33"/>
  <c r="I87" i="33"/>
  <c r="H87" i="33"/>
  <c r="G87" i="33"/>
  <c r="F87" i="33"/>
  <c r="D87" i="33"/>
  <c r="C87" i="33"/>
  <c r="B87" i="33"/>
  <c r="O87" i="34"/>
  <c r="N87" i="34"/>
  <c r="M87" i="34"/>
  <c r="L87" i="34"/>
  <c r="K87" i="34"/>
  <c r="J87" i="34"/>
  <c r="I87" i="34"/>
  <c r="H87" i="34"/>
  <c r="G87" i="34"/>
  <c r="F87" i="34"/>
  <c r="D87" i="34"/>
  <c r="C87" i="34"/>
  <c r="B87" i="34"/>
  <c r="O87" i="35"/>
  <c r="N87" i="35"/>
  <c r="M87" i="35"/>
  <c r="L87" i="35"/>
  <c r="K87" i="35"/>
  <c r="J87" i="35"/>
  <c r="I87" i="35"/>
  <c r="H87" i="35"/>
  <c r="G87" i="35"/>
  <c r="F87" i="35"/>
  <c r="D87" i="35"/>
  <c r="C87" i="35"/>
  <c r="B87" i="35"/>
  <c r="O87" i="36"/>
  <c r="N87" i="36"/>
  <c r="M87" i="36"/>
  <c r="L87" i="36"/>
  <c r="K87" i="36"/>
  <c r="J87" i="36"/>
  <c r="I87" i="36"/>
  <c r="H87" i="36"/>
  <c r="G87" i="36"/>
  <c r="F87" i="36"/>
  <c r="D87" i="36"/>
  <c r="C87" i="36"/>
  <c r="B87" i="36"/>
  <c r="O87" i="37"/>
  <c r="N87" i="37"/>
  <c r="M87" i="37"/>
  <c r="L87" i="37"/>
  <c r="K87" i="37"/>
  <c r="J87" i="37"/>
  <c r="I87" i="37"/>
  <c r="H87" i="37"/>
  <c r="G87" i="37"/>
  <c r="F87" i="37"/>
  <c r="D87" i="37"/>
  <c r="C87" i="37"/>
  <c r="B87" i="37"/>
  <c r="O87" i="38"/>
  <c r="N87" i="38"/>
  <c r="M87" i="38"/>
  <c r="L87" i="38"/>
  <c r="K87" i="38"/>
  <c r="J87" i="38"/>
  <c r="I87" i="38"/>
  <c r="H87" i="38"/>
  <c r="G87" i="38"/>
  <c r="F87" i="38"/>
  <c r="D87" i="38"/>
  <c r="C87" i="38"/>
  <c r="B87" i="38"/>
  <c r="O87" i="39"/>
  <c r="N87" i="39"/>
  <c r="M87" i="39"/>
  <c r="L87" i="39"/>
  <c r="K87" i="39"/>
  <c r="J87" i="39"/>
  <c r="I87" i="39"/>
  <c r="H87" i="39"/>
  <c r="G87" i="39"/>
  <c r="F87" i="39"/>
  <c r="D87" i="39"/>
  <c r="C87" i="39"/>
  <c r="B87" i="39"/>
  <c r="O87" i="40"/>
  <c r="N87" i="40"/>
  <c r="M87" i="40"/>
  <c r="L87" i="40"/>
  <c r="K87" i="40"/>
  <c r="J87" i="40"/>
  <c r="I87" i="40"/>
  <c r="H87" i="40"/>
  <c r="G87" i="40"/>
  <c r="F87" i="40"/>
  <c r="D87" i="40"/>
  <c r="C87" i="40"/>
  <c r="B87" i="40"/>
  <c r="O87" i="41"/>
  <c r="N87" i="41"/>
  <c r="M87" i="41"/>
  <c r="L87" i="41"/>
  <c r="K87" i="41"/>
  <c r="J87" i="41"/>
  <c r="I87" i="41"/>
  <c r="H87" i="41"/>
  <c r="G87" i="41"/>
  <c r="F87" i="41"/>
  <c r="D87" i="41"/>
  <c r="C87" i="41"/>
  <c r="B87" i="41"/>
  <c r="O87" i="42"/>
  <c r="N87" i="42"/>
  <c r="M87" i="42"/>
  <c r="L87" i="42"/>
  <c r="K87" i="42"/>
  <c r="J87" i="42"/>
  <c r="I87" i="42"/>
  <c r="H87" i="42"/>
  <c r="G87" i="42"/>
  <c r="F87" i="42"/>
  <c r="D87" i="42"/>
  <c r="C87" i="42"/>
  <c r="B87" i="42"/>
  <c r="O87" i="43"/>
  <c r="N87" i="43"/>
  <c r="M87" i="43"/>
  <c r="L87" i="43"/>
  <c r="K87" i="43"/>
  <c r="J87" i="43"/>
  <c r="I87" i="43"/>
  <c r="H87" i="43"/>
  <c r="G87" i="43"/>
  <c r="F87" i="43"/>
  <c r="D87" i="43"/>
  <c r="C87" i="43"/>
  <c r="B87" i="43"/>
  <c r="O87" i="44"/>
  <c r="N87" i="44"/>
  <c r="M87" i="44"/>
  <c r="L87" i="44"/>
  <c r="K87" i="44"/>
  <c r="J87" i="44"/>
  <c r="I87" i="44"/>
  <c r="H87" i="44"/>
  <c r="G87" i="44"/>
  <c r="F87" i="44"/>
  <c r="D87" i="44"/>
  <c r="C87" i="44"/>
  <c r="B87" i="44"/>
  <c r="O87" i="45"/>
  <c r="N87" i="45"/>
  <c r="M87" i="45"/>
  <c r="L87" i="45"/>
  <c r="K87" i="45"/>
  <c r="J87" i="45"/>
  <c r="I87" i="45"/>
  <c r="H87" i="45"/>
  <c r="G87" i="45"/>
  <c r="F87" i="45"/>
  <c r="D87" i="45"/>
  <c r="C87" i="45"/>
  <c r="B87" i="45"/>
  <c r="O87" i="46"/>
  <c r="N87" i="46"/>
  <c r="M87" i="46"/>
  <c r="L87" i="46"/>
  <c r="K87" i="46"/>
  <c r="J87" i="46"/>
  <c r="I87" i="46"/>
  <c r="H87" i="46"/>
  <c r="G87" i="46"/>
  <c r="F87" i="46"/>
  <c r="D87" i="46"/>
  <c r="C87" i="46"/>
  <c r="B87" i="46"/>
  <c r="O87" i="47"/>
  <c r="N87" i="47"/>
  <c r="M87" i="47"/>
  <c r="L87" i="47"/>
  <c r="K87" i="47"/>
  <c r="J87" i="47"/>
  <c r="I87" i="47"/>
  <c r="H87" i="47"/>
  <c r="G87" i="47"/>
  <c r="F87" i="47"/>
  <c r="D87" i="47"/>
  <c r="C87" i="47"/>
  <c r="B87" i="47"/>
  <c r="O87" i="48"/>
  <c r="N87" i="48"/>
  <c r="M87" i="48"/>
  <c r="L87" i="48"/>
  <c r="K87" i="48"/>
  <c r="J87" i="48"/>
  <c r="I87" i="48"/>
  <c r="H87" i="48"/>
  <c r="G87" i="48"/>
  <c r="F87" i="48"/>
  <c r="D87" i="48"/>
  <c r="C87" i="48"/>
  <c r="B87" i="48"/>
  <c r="O87" i="49"/>
  <c r="N87" i="49"/>
  <c r="M87" i="49"/>
  <c r="L87" i="49"/>
  <c r="K87" i="49"/>
  <c r="J87" i="49"/>
  <c r="I87" i="49"/>
  <c r="H87" i="49"/>
  <c r="G87" i="49"/>
  <c r="F87" i="49"/>
  <c r="D87" i="49"/>
  <c r="C87" i="49"/>
  <c r="B87" i="49"/>
  <c r="O87" i="50"/>
  <c r="N87" i="50"/>
  <c r="M87" i="50"/>
  <c r="L87" i="50"/>
  <c r="K87" i="50"/>
  <c r="J87" i="50"/>
  <c r="I87" i="50"/>
  <c r="H87" i="50"/>
  <c r="G87" i="50"/>
  <c r="F87" i="50"/>
  <c r="D87" i="50"/>
  <c r="C87" i="50"/>
  <c r="B87" i="50"/>
  <c r="O87" i="51"/>
  <c r="N87" i="51"/>
  <c r="M87" i="51"/>
  <c r="L87" i="51"/>
  <c r="K87" i="51"/>
  <c r="J87" i="51"/>
  <c r="I87" i="51"/>
  <c r="H87" i="51"/>
  <c r="G87" i="51"/>
  <c r="F87" i="51"/>
  <c r="D87" i="51"/>
  <c r="C87" i="51"/>
  <c r="B87" i="51"/>
  <c r="O87" i="52"/>
  <c r="N87" i="52"/>
  <c r="M87" i="52"/>
  <c r="L87" i="52"/>
  <c r="K87" i="52"/>
  <c r="J87" i="52"/>
  <c r="I87" i="52"/>
  <c r="H87" i="52"/>
  <c r="G87" i="52"/>
  <c r="F87" i="52"/>
  <c r="D87" i="52"/>
  <c r="C87" i="52"/>
  <c r="B87" i="52"/>
  <c r="O87" i="53"/>
  <c r="N87" i="53"/>
  <c r="M87" i="53"/>
  <c r="L87" i="53"/>
  <c r="K87" i="53"/>
  <c r="J87" i="53"/>
  <c r="I87" i="53"/>
  <c r="H87" i="53"/>
  <c r="G87" i="53"/>
  <c r="F87" i="53"/>
  <c r="D87" i="53"/>
  <c r="C87" i="53"/>
  <c r="B87" i="53"/>
  <c r="O87" i="54"/>
  <c r="N87" i="54"/>
  <c r="M87" i="54"/>
  <c r="L87" i="54"/>
  <c r="K87" i="54"/>
  <c r="J87" i="54"/>
  <c r="I87" i="54"/>
  <c r="H87" i="54"/>
  <c r="G87" i="54"/>
  <c r="F87" i="54"/>
  <c r="D87" i="54"/>
  <c r="C87" i="54"/>
  <c r="B87" i="54"/>
  <c r="O87" i="55"/>
  <c r="N87" i="55"/>
  <c r="M87" i="55"/>
  <c r="L87" i="55"/>
  <c r="K87" i="55"/>
  <c r="J87" i="55"/>
  <c r="I87" i="55"/>
  <c r="H87" i="55"/>
  <c r="G87" i="55"/>
  <c r="F87" i="55"/>
  <c r="D87" i="55"/>
  <c r="C87" i="55"/>
  <c r="B87" i="55"/>
  <c r="O87" i="1"/>
  <c r="N87" i="1"/>
  <c r="M87" i="1"/>
  <c r="L87" i="1"/>
  <c r="K87" i="1"/>
  <c r="J87" i="1"/>
  <c r="I87" i="1"/>
  <c r="H87" i="1"/>
  <c r="G87" i="1"/>
  <c r="F87" i="1"/>
  <c r="D87" i="1"/>
  <c r="C87" i="1"/>
  <c r="B87" i="1"/>
  <c r="O115" i="2"/>
  <c r="N115" i="2"/>
  <c r="M115" i="2"/>
  <c r="S115" i="2" s="1"/>
  <c r="L115" i="2"/>
  <c r="R115" i="2" s="1"/>
  <c r="K115" i="2"/>
  <c r="J115" i="2"/>
  <c r="I115" i="2"/>
  <c r="H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U112" i="2" s="1"/>
  <c r="S111" i="2"/>
  <c r="R111" i="2"/>
  <c r="E111" i="2"/>
  <c r="U111" i="2" s="1"/>
  <c r="S110" i="2"/>
  <c r="R110" i="2"/>
  <c r="E110" i="2"/>
  <c r="T110" i="2" s="1"/>
  <c r="S109" i="2"/>
  <c r="R109" i="2"/>
  <c r="E109" i="2"/>
  <c r="T109" i="2" s="1"/>
  <c r="U108" i="2"/>
  <c r="S108" i="2"/>
  <c r="R108" i="2"/>
  <c r="E108" i="2"/>
  <c r="T108" i="2" s="1"/>
  <c r="S107" i="2"/>
  <c r="R107" i="2"/>
  <c r="E107" i="2"/>
  <c r="U107" i="2" s="1"/>
  <c r="T106" i="2"/>
  <c r="S106" i="2"/>
  <c r="R106" i="2"/>
  <c r="E106" i="2"/>
  <c r="U106" i="2" s="1"/>
  <c r="S105" i="2"/>
  <c r="R105" i="2"/>
  <c r="E105" i="2"/>
  <c r="T105" i="2" s="1"/>
  <c r="T104" i="2"/>
  <c r="S104" i="2"/>
  <c r="R104" i="2"/>
  <c r="E104" i="2"/>
  <c r="U104" i="2" s="1"/>
  <c r="S103" i="2"/>
  <c r="R103" i="2"/>
  <c r="E103" i="2"/>
  <c r="T103" i="2" s="1"/>
  <c r="S102" i="2"/>
  <c r="R102" i="2"/>
  <c r="E102" i="2"/>
  <c r="T102" i="2" s="1"/>
  <c r="S101" i="2"/>
  <c r="R101" i="2"/>
  <c r="E101" i="2"/>
  <c r="U101" i="2" s="1"/>
  <c r="S100" i="2"/>
  <c r="R100" i="2"/>
  <c r="E100" i="2"/>
  <c r="U100" i="2" s="1"/>
  <c r="S99" i="2"/>
  <c r="R99" i="2"/>
  <c r="E99" i="2"/>
  <c r="T98" i="2"/>
  <c r="S98" i="2"/>
  <c r="R98" i="2"/>
  <c r="E98" i="2"/>
  <c r="U98" i="2" s="1"/>
  <c r="M97" i="2"/>
  <c r="M114" i="2" s="1"/>
  <c r="S114" i="2" s="1"/>
  <c r="L97" i="2"/>
  <c r="R97" i="2" s="1"/>
  <c r="K97" i="2"/>
  <c r="K114" i="2" s="1"/>
  <c r="J97" i="2"/>
  <c r="J114" i="2" s="1"/>
  <c r="I97" i="2"/>
  <c r="I114" i="2" s="1"/>
  <c r="H97" i="2"/>
  <c r="H114" i="2" s="1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U113" i="3"/>
  <c r="T113" i="3"/>
  <c r="S113" i="3"/>
  <c r="R113" i="3"/>
  <c r="S112" i="3"/>
  <c r="R112" i="3"/>
  <c r="E112" i="3"/>
  <c r="U112" i="3" s="1"/>
  <c r="S111" i="3"/>
  <c r="R111" i="3"/>
  <c r="E111" i="3"/>
  <c r="U111" i="3" s="1"/>
  <c r="S110" i="3"/>
  <c r="R110" i="3"/>
  <c r="E110" i="3"/>
  <c r="T110" i="3" s="1"/>
  <c r="S109" i="3"/>
  <c r="R109" i="3"/>
  <c r="E109" i="3"/>
  <c r="U109" i="3" s="1"/>
  <c r="S108" i="3"/>
  <c r="R108" i="3"/>
  <c r="E108" i="3"/>
  <c r="T108" i="3" s="1"/>
  <c r="S107" i="3"/>
  <c r="R107" i="3"/>
  <c r="E107" i="3"/>
  <c r="U107" i="3" s="1"/>
  <c r="S106" i="3"/>
  <c r="R106" i="3"/>
  <c r="E106" i="3"/>
  <c r="S105" i="3"/>
  <c r="R105" i="3"/>
  <c r="E105" i="3"/>
  <c r="T105" i="3" s="1"/>
  <c r="S104" i="3"/>
  <c r="R104" i="3"/>
  <c r="E104" i="3"/>
  <c r="U104" i="3" s="1"/>
  <c r="T103" i="3"/>
  <c r="S103" i="3"/>
  <c r="R103" i="3"/>
  <c r="E103" i="3"/>
  <c r="U103" i="3" s="1"/>
  <c r="S102" i="3"/>
  <c r="R102" i="3"/>
  <c r="E102" i="3"/>
  <c r="T102" i="3" s="1"/>
  <c r="T101" i="3"/>
  <c r="S101" i="3"/>
  <c r="R101" i="3"/>
  <c r="E101" i="3"/>
  <c r="U101" i="3" s="1"/>
  <c r="S100" i="3"/>
  <c r="R100" i="3"/>
  <c r="E100" i="3"/>
  <c r="T100" i="3" s="1"/>
  <c r="U99" i="3"/>
  <c r="T99" i="3"/>
  <c r="S99" i="3"/>
  <c r="R99" i="3"/>
  <c r="E99" i="3"/>
  <c r="S98" i="3"/>
  <c r="R98" i="3"/>
  <c r="E98" i="3"/>
  <c r="M97" i="3"/>
  <c r="S97" i="3" s="1"/>
  <c r="L97" i="3"/>
  <c r="L114" i="3" s="1"/>
  <c r="R114" i="3" s="1"/>
  <c r="K97" i="3"/>
  <c r="K114" i="3" s="1"/>
  <c r="J97" i="3"/>
  <c r="J114" i="3" s="1"/>
  <c r="I97" i="3"/>
  <c r="I114" i="3" s="1"/>
  <c r="H97" i="3"/>
  <c r="H114" i="3" s="1"/>
  <c r="G97" i="3"/>
  <c r="G114" i="3" s="1"/>
  <c r="F97" i="3"/>
  <c r="F114" i="3" s="1"/>
  <c r="D97" i="3"/>
  <c r="D114" i="3" s="1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I115" i="4"/>
  <c r="H115" i="4"/>
  <c r="G115" i="4"/>
  <c r="F115" i="4"/>
  <c r="D115" i="4"/>
  <c r="C115" i="4"/>
  <c r="B115" i="4"/>
  <c r="O114" i="4"/>
  <c r="N114" i="4"/>
  <c r="U113" i="4"/>
  <c r="T113" i="4"/>
  <c r="S113" i="4"/>
  <c r="R113" i="4"/>
  <c r="T112" i="4"/>
  <c r="S112" i="4"/>
  <c r="R112" i="4"/>
  <c r="E112" i="4"/>
  <c r="U112" i="4" s="1"/>
  <c r="S111" i="4"/>
  <c r="R111" i="4"/>
  <c r="E111" i="4"/>
  <c r="T111" i="4" s="1"/>
  <c r="U110" i="4"/>
  <c r="T110" i="4"/>
  <c r="S110" i="4"/>
  <c r="R110" i="4"/>
  <c r="E110" i="4"/>
  <c r="S109" i="4"/>
  <c r="R109" i="4"/>
  <c r="E109" i="4"/>
  <c r="S108" i="4"/>
  <c r="R108" i="4"/>
  <c r="E108" i="4"/>
  <c r="T108" i="4" s="1"/>
  <c r="S107" i="4"/>
  <c r="R107" i="4"/>
  <c r="E107" i="4"/>
  <c r="U107" i="4" s="1"/>
  <c r="S106" i="4"/>
  <c r="R106" i="4"/>
  <c r="E106" i="4"/>
  <c r="U106" i="4" s="1"/>
  <c r="S105" i="4"/>
  <c r="R105" i="4"/>
  <c r="E105" i="4"/>
  <c r="T105" i="4" s="1"/>
  <c r="S104" i="4"/>
  <c r="R104" i="4"/>
  <c r="E104" i="4"/>
  <c r="U104" i="4" s="1"/>
  <c r="S103" i="4"/>
  <c r="R103" i="4"/>
  <c r="E103" i="4"/>
  <c r="T103" i="4" s="1"/>
  <c r="S102" i="4"/>
  <c r="R102" i="4"/>
  <c r="E102" i="4"/>
  <c r="U102" i="4" s="1"/>
  <c r="S101" i="4"/>
  <c r="R101" i="4"/>
  <c r="E101" i="4"/>
  <c r="S100" i="4"/>
  <c r="R100" i="4"/>
  <c r="E100" i="4"/>
  <c r="T100" i="4" s="1"/>
  <c r="T99" i="4"/>
  <c r="S99" i="4"/>
  <c r="R99" i="4"/>
  <c r="E99" i="4"/>
  <c r="U99" i="4" s="1"/>
  <c r="S98" i="4"/>
  <c r="R98" i="4"/>
  <c r="E98" i="4"/>
  <c r="U98" i="4" s="1"/>
  <c r="M97" i="4"/>
  <c r="M114" i="4" s="1"/>
  <c r="S114" i="4" s="1"/>
  <c r="L97" i="4"/>
  <c r="R97" i="4" s="1"/>
  <c r="K97" i="4"/>
  <c r="K114" i="4" s="1"/>
  <c r="J97" i="4"/>
  <c r="J114" i="4" s="1"/>
  <c r="I97" i="4"/>
  <c r="I114" i="4" s="1"/>
  <c r="H97" i="4"/>
  <c r="H114" i="4" s="1"/>
  <c r="G97" i="4"/>
  <c r="G114" i="4" s="1"/>
  <c r="F97" i="4"/>
  <c r="F114" i="4" s="1"/>
  <c r="D97" i="4"/>
  <c r="D114" i="4" s="1"/>
  <c r="C97" i="4"/>
  <c r="C114" i="4" s="1"/>
  <c r="B97" i="4"/>
  <c r="B114" i="4" s="1"/>
  <c r="O115" i="5"/>
  <c r="N115" i="5"/>
  <c r="M115" i="5"/>
  <c r="S115" i="5" s="1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U113" i="5"/>
  <c r="T113" i="5"/>
  <c r="S113" i="5"/>
  <c r="R113" i="5"/>
  <c r="S112" i="5"/>
  <c r="R112" i="5"/>
  <c r="E112" i="5"/>
  <c r="S111" i="5"/>
  <c r="R111" i="5"/>
  <c r="E111" i="5"/>
  <c r="T111" i="5" s="1"/>
  <c r="S110" i="5"/>
  <c r="R110" i="5"/>
  <c r="E110" i="5"/>
  <c r="U110" i="5" s="1"/>
  <c r="T109" i="5"/>
  <c r="S109" i="5"/>
  <c r="R109" i="5"/>
  <c r="E109" i="5"/>
  <c r="U109" i="5" s="1"/>
  <c r="S108" i="5"/>
  <c r="R108" i="5"/>
  <c r="E108" i="5"/>
  <c r="T108" i="5" s="1"/>
  <c r="T107" i="5"/>
  <c r="S107" i="5"/>
  <c r="R107" i="5"/>
  <c r="E107" i="5"/>
  <c r="U107" i="5" s="1"/>
  <c r="S106" i="5"/>
  <c r="R106" i="5"/>
  <c r="E106" i="5"/>
  <c r="T106" i="5" s="1"/>
  <c r="U105" i="5"/>
  <c r="T105" i="5"/>
  <c r="S105" i="5"/>
  <c r="R105" i="5"/>
  <c r="E105" i="5"/>
  <c r="S104" i="5"/>
  <c r="R104" i="5"/>
  <c r="E104" i="5"/>
  <c r="U103" i="5"/>
  <c r="S103" i="5"/>
  <c r="R103" i="5"/>
  <c r="E103" i="5"/>
  <c r="T103" i="5" s="1"/>
  <c r="S102" i="5"/>
  <c r="R102" i="5"/>
  <c r="E102" i="5"/>
  <c r="U102" i="5" s="1"/>
  <c r="T101" i="5"/>
  <c r="S101" i="5"/>
  <c r="R101" i="5"/>
  <c r="E101" i="5"/>
  <c r="U101" i="5" s="1"/>
  <c r="S100" i="5"/>
  <c r="R100" i="5"/>
  <c r="E100" i="5"/>
  <c r="T100" i="5" s="1"/>
  <c r="S99" i="5"/>
  <c r="R99" i="5"/>
  <c r="E99" i="5"/>
  <c r="U99" i="5" s="1"/>
  <c r="S98" i="5"/>
  <c r="R98" i="5"/>
  <c r="E98" i="5"/>
  <c r="T98" i="5" s="1"/>
  <c r="M97" i="5"/>
  <c r="M114" i="5" s="1"/>
  <c r="S114" i="5" s="1"/>
  <c r="L97" i="5"/>
  <c r="L114" i="5" s="1"/>
  <c r="R114" i="5" s="1"/>
  <c r="K97" i="5"/>
  <c r="K114" i="5" s="1"/>
  <c r="J97" i="5"/>
  <c r="J114" i="5" s="1"/>
  <c r="I97" i="5"/>
  <c r="I114" i="5" s="1"/>
  <c r="H97" i="5"/>
  <c r="H114" i="5" s="1"/>
  <c r="G97" i="5"/>
  <c r="G114" i="5" s="1"/>
  <c r="F97" i="5"/>
  <c r="F114" i="5" s="1"/>
  <c r="D97" i="5"/>
  <c r="D114" i="5" s="1"/>
  <c r="C97" i="5"/>
  <c r="C114" i="5" s="1"/>
  <c r="B97" i="5"/>
  <c r="B114" i="5" s="1"/>
  <c r="O115" i="6"/>
  <c r="N115" i="6"/>
  <c r="M115" i="6"/>
  <c r="S115" i="6" s="1"/>
  <c r="L115" i="6"/>
  <c r="R115" i="6" s="1"/>
  <c r="K115" i="6"/>
  <c r="J115" i="6"/>
  <c r="I115" i="6"/>
  <c r="H115" i="6"/>
  <c r="G115" i="6"/>
  <c r="F115" i="6"/>
  <c r="D115" i="6"/>
  <c r="C115" i="6"/>
  <c r="B115" i="6"/>
  <c r="O114" i="6"/>
  <c r="N114" i="6"/>
  <c r="U113" i="6"/>
  <c r="T113" i="6"/>
  <c r="S113" i="6"/>
  <c r="R113" i="6"/>
  <c r="S112" i="6"/>
  <c r="R112" i="6"/>
  <c r="E112" i="6"/>
  <c r="U112" i="6" s="1"/>
  <c r="S111" i="6"/>
  <c r="R111" i="6"/>
  <c r="E111" i="6"/>
  <c r="T111" i="6" s="1"/>
  <c r="S110" i="6"/>
  <c r="R110" i="6"/>
  <c r="E110" i="6"/>
  <c r="U110" i="6" s="1"/>
  <c r="S109" i="6"/>
  <c r="R109" i="6"/>
  <c r="E109" i="6"/>
  <c r="T109" i="6" s="1"/>
  <c r="S108" i="6"/>
  <c r="R108" i="6"/>
  <c r="E108" i="6"/>
  <c r="T108" i="6" s="1"/>
  <c r="S107" i="6"/>
  <c r="R107" i="6"/>
  <c r="E107" i="6"/>
  <c r="U106" i="6"/>
  <c r="S106" i="6"/>
  <c r="R106" i="6"/>
  <c r="E106" i="6"/>
  <c r="T106" i="6" s="1"/>
  <c r="S105" i="6"/>
  <c r="R105" i="6"/>
  <c r="E105" i="6"/>
  <c r="T105" i="6" s="1"/>
  <c r="S104" i="6"/>
  <c r="R104" i="6"/>
  <c r="E104" i="6"/>
  <c r="U104" i="6" s="1"/>
  <c r="S103" i="6"/>
  <c r="R103" i="6"/>
  <c r="E103" i="6"/>
  <c r="T103" i="6" s="1"/>
  <c r="T102" i="6"/>
  <c r="S102" i="6"/>
  <c r="R102" i="6"/>
  <c r="E102" i="6"/>
  <c r="U102" i="6" s="1"/>
  <c r="S101" i="6"/>
  <c r="R101" i="6"/>
  <c r="E101" i="6"/>
  <c r="T101" i="6" s="1"/>
  <c r="U100" i="6"/>
  <c r="T100" i="6"/>
  <c r="S100" i="6"/>
  <c r="R100" i="6"/>
  <c r="E100" i="6"/>
  <c r="S99" i="6"/>
  <c r="R99" i="6"/>
  <c r="E99" i="6"/>
  <c r="U98" i="6"/>
  <c r="S98" i="6"/>
  <c r="R98" i="6"/>
  <c r="E98" i="6"/>
  <c r="T98" i="6" s="1"/>
  <c r="R97" i="6"/>
  <c r="M97" i="6"/>
  <c r="M114" i="6" s="1"/>
  <c r="S114" i="6" s="1"/>
  <c r="L97" i="6"/>
  <c r="L114" i="6" s="1"/>
  <c r="R114" i="6" s="1"/>
  <c r="K97" i="6"/>
  <c r="K114" i="6" s="1"/>
  <c r="J97" i="6"/>
  <c r="J114" i="6" s="1"/>
  <c r="I97" i="6"/>
  <c r="I114" i="6" s="1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O115" i="7"/>
  <c r="N115" i="7"/>
  <c r="M115" i="7"/>
  <c r="S115" i="7" s="1"/>
  <c r="L115" i="7"/>
  <c r="R115" i="7" s="1"/>
  <c r="K115" i="7"/>
  <c r="J115" i="7"/>
  <c r="I115" i="7"/>
  <c r="H115" i="7"/>
  <c r="G115" i="7"/>
  <c r="F115" i="7"/>
  <c r="D115" i="7"/>
  <c r="C115" i="7"/>
  <c r="B115" i="7"/>
  <c r="O114" i="7"/>
  <c r="N114" i="7"/>
  <c r="U113" i="7"/>
  <c r="T113" i="7"/>
  <c r="S113" i="7"/>
  <c r="R113" i="7"/>
  <c r="S112" i="7"/>
  <c r="R112" i="7"/>
  <c r="E112" i="7"/>
  <c r="T112" i="7" s="1"/>
  <c r="S111" i="7"/>
  <c r="R111" i="7"/>
  <c r="E111" i="7"/>
  <c r="U111" i="7" s="1"/>
  <c r="S110" i="7"/>
  <c r="R110" i="7"/>
  <c r="E110" i="7"/>
  <c r="S109" i="7"/>
  <c r="R109" i="7"/>
  <c r="E109" i="7"/>
  <c r="T109" i="7" s="1"/>
  <c r="S108" i="7"/>
  <c r="R108" i="7"/>
  <c r="E108" i="7"/>
  <c r="U108" i="7" s="1"/>
  <c r="S107" i="7"/>
  <c r="R107" i="7"/>
  <c r="E107" i="7"/>
  <c r="U107" i="7" s="1"/>
  <c r="S106" i="7"/>
  <c r="R106" i="7"/>
  <c r="E106" i="7"/>
  <c r="T106" i="7" s="1"/>
  <c r="S105" i="7"/>
  <c r="R105" i="7"/>
  <c r="E105" i="7"/>
  <c r="U105" i="7" s="1"/>
  <c r="S104" i="7"/>
  <c r="R104" i="7"/>
  <c r="E104" i="7"/>
  <c r="T104" i="7" s="1"/>
  <c r="S103" i="7"/>
  <c r="R103" i="7"/>
  <c r="E103" i="7"/>
  <c r="T103" i="7" s="1"/>
  <c r="S102" i="7"/>
  <c r="R102" i="7"/>
  <c r="E102" i="7"/>
  <c r="S101" i="7"/>
  <c r="R101" i="7"/>
  <c r="E101" i="7"/>
  <c r="T101" i="7" s="1"/>
  <c r="U100" i="7"/>
  <c r="S100" i="7"/>
  <c r="R100" i="7"/>
  <c r="E100" i="7"/>
  <c r="T100" i="7" s="1"/>
  <c r="S99" i="7"/>
  <c r="R99" i="7"/>
  <c r="E99" i="7"/>
  <c r="U99" i="7" s="1"/>
  <c r="U98" i="7"/>
  <c r="S98" i="7"/>
  <c r="R98" i="7"/>
  <c r="E98" i="7"/>
  <c r="T98" i="7" s="1"/>
  <c r="M97" i="7"/>
  <c r="M114" i="7" s="1"/>
  <c r="S114" i="7" s="1"/>
  <c r="L97" i="7"/>
  <c r="R97" i="7" s="1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D114" i="7" s="1"/>
  <c r="C97" i="7"/>
  <c r="C114" i="7" s="1"/>
  <c r="B97" i="7"/>
  <c r="B114" i="7" s="1"/>
  <c r="O115" i="8"/>
  <c r="N115" i="8"/>
  <c r="M115" i="8"/>
  <c r="S115" i="8" s="1"/>
  <c r="L115" i="8"/>
  <c r="R115" i="8" s="1"/>
  <c r="K115" i="8"/>
  <c r="J115" i="8"/>
  <c r="I115" i="8"/>
  <c r="H115" i="8"/>
  <c r="G115" i="8"/>
  <c r="F115" i="8"/>
  <c r="D115" i="8"/>
  <c r="C115" i="8"/>
  <c r="B115" i="8"/>
  <c r="O114" i="8"/>
  <c r="N114" i="8"/>
  <c r="F114" i="8"/>
  <c r="U113" i="8"/>
  <c r="T113" i="8"/>
  <c r="S113" i="8"/>
  <c r="R113" i="8"/>
  <c r="S112" i="8"/>
  <c r="R112" i="8"/>
  <c r="E112" i="8"/>
  <c r="T112" i="8" s="1"/>
  <c r="U111" i="8"/>
  <c r="S111" i="8"/>
  <c r="R111" i="8"/>
  <c r="E111" i="8"/>
  <c r="T111" i="8" s="1"/>
  <c r="S110" i="8"/>
  <c r="R110" i="8"/>
  <c r="E110" i="8"/>
  <c r="U110" i="8" s="1"/>
  <c r="S109" i="8"/>
  <c r="R109" i="8"/>
  <c r="E109" i="8"/>
  <c r="T109" i="8" s="1"/>
  <c r="S108" i="8"/>
  <c r="R108" i="8"/>
  <c r="E108" i="8"/>
  <c r="U108" i="8" s="1"/>
  <c r="S107" i="8"/>
  <c r="R107" i="8"/>
  <c r="E107" i="8"/>
  <c r="S106" i="8"/>
  <c r="R106" i="8"/>
  <c r="E106" i="8"/>
  <c r="U106" i="8" s="1"/>
  <c r="S105" i="8"/>
  <c r="R105" i="8"/>
  <c r="E105" i="8"/>
  <c r="S104" i="8"/>
  <c r="R104" i="8"/>
  <c r="E104" i="8"/>
  <c r="T104" i="8" s="1"/>
  <c r="T103" i="8"/>
  <c r="S103" i="8"/>
  <c r="R103" i="8"/>
  <c r="E103" i="8"/>
  <c r="U103" i="8" s="1"/>
  <c r="T102" i="8"/>
  <c r="S102" i="8"/>
  <c r="R102" i="8"/>
  <c r="E102" i="8"/>
  <c r="U102" i="8" s="1"/>
  <c r="U101" i="8"/>
  <c r="S101" i="8"/>
  <c r="R101" i="8"/>
  <c r="E101" i="8"/>
  <c r="T101" i="8" s="1"/>
  <c r="T100" i="8"/>
  <c r="S100" i="8"/>
  <c r="R100" i="8"/>
  <c r="E100" i="8"/>
  <c r="U100" i="8" s="1"/>
  <c r="S99" i="8"/>
  <c r="R99" i="8"/>
  <c r="E99" i="8"/>
  <c r="T98" i="8"/>
  <c r="S98" i="8"/>
  <c r="R98" i="8"/>
  <c r="E98" i="8"/>
  <c r="U98" i="8" s="1"/>
  <c r="M97" i="8"/>
  <c r="M114" i="8" s="1"/>
  <c r="S114" i="8" s="1"/>
  <c r="L97" i="8"/>
  <c r="R97" i="8" s="1"/>
  <c r="K97" i="8"/>
  <c r="K114" i="8" s="1"/>
  <c r="J97" i="8"/>
  <c r="J114" i="8" s="1"/>
  <c r="I97" i="8"/>
  <c r="I114" i="8" s="1"/>
  <c r="H97" i="8"/>
  <c r="H114" i="8" s="1"/>
  <c r="G97" i="8"/>
  <c r="G114" i="8" s="1"/>
  <c r="F97" i="8"/>
  <c r="D97" i="8"/>
  <c r="D114" i="8" s="1"/>
  <c r="C97" i="8"/>
  <c r="C114" i="8" s="1"/>
  <c r="B97" i="8"/>
  <c r="B114" i="8" s="1"/>
  <c r="S115" i="9"/>
  <c r="R115" i="9"/>
  <c r="O115" i="9"/>
  <c r="N115" i="9"/>
  <c r="M115" i="9"/>
  <c r="L115" i="9"/>
  <c r="K115" i="9"/>
  <c r="J115" i="9"/>
  <c r="I115" i="9"/>
  <c r="H115" i="9"/>
  <c r="G115" i="9"/>
  <c r="F115" i="9"/>
  <c r="D115" i="9"/>
  <c r="C115" i="9"/>
  <c r="B115" i="9"/>
  <c r="O114" i="9"/>
  <c r="N114" i="9"/>
  <c r="G114" i="9"/>
  <c r="U113" i="9"/>
  <c r="T113" i="9"/>
  <c r="S113" i="9"/>
  <c r="R113" i="9"/>
  <c r="S112" i="9"/>
  <c r="R112" i="9"/>
  <c r="E112" i="9"/>
  <c r="T112" i="9" s="1"/>
  <c r="S111" i="9"/>
  <c r="R111" i="9"/>
  <c r="E111" i="9"/>
  <c r="U111" i="9" s="1"/>
  <c r="S110" i="9"/>
  <c r="R110" i="9"/>
  <c r="E110" i="9"/>
  <c r="S109" i="9"/>
  <c r="R109" i="9"/>
  <c r="E109" i="9"/>
  <c r="T109" i="9" s="1"/>
  <c r="S108" i="9"/>
  <c r="R108" i="9"/>
  <c r="E108" i="9"/>
  <c r="S107" i="9"/>
  <c r="R107" i="9"/>
  <c r="E107" i="9"/>
  <c r="T107" i="9" s="1"/>
  <c r="S106" i="9"/>
  <c r="R106" i="9"/>
  <c r="E106" i="9"/>
  <c r="T106" i="9" s="1"/>
  <c r="T105" i="9"/>
  <c r="S105" i="9"/>
  <c r="R105" i="9"/>
  <c r="E105" i="9"/>
  <c r="U105" i="9" s="1"/>
  <c r="S104" i="9"/>
  <c r="R104" i="9"/>
  <c r="E104" i="9"/>
  <c r="T104" i="9" s="1"/>
  <c r="S103" i="9"/>
  <c r="R103" i="9"/>
  <c r="E103" i="9"/>
  <c r="U103" i="9" s="1"/>
  <c r="S102" i="9"/>
  <c r="R102" i="9"/>
  <c r="E102" i="9"/>
  <c r="S101" i="9"/>
  <c r="R101" i="9"/>
  <c r="E101" i="9"/>
  <c r="T101" i="9" s="1"/>
  <c r="S100" i="9"/>
  <c r="R100" i="9"/>
  <c r="E100" i="9"/>
  <c r="S99" i="9"/>
  <c r="R99" i="9"/>
  <c r="E99" i="9"/>
  <c r="T99" i="9" s="1"/>
  <c r="S98" i="9"/>
  <c r="R98" i="9"/>
  <c r="E98" i="9"/>
  <c r="T98" i="9" s="1"/>
  <c r="M97" i="9"/>
  <c r="S97" i="9" s="1"/>
  <c r="L97" i="9"/>
  <c r="L114" i="9" s="1"/>
  <c r="R114" i="9" s="1"/>
  <c r="K97" i="9"/>
  <c r="K114" i="9" s="1"/>
  <c r="J97" i="9"/>
  <c r="J114" i="9" s="1"/>
  <c r="I97" i="9"/>
  <c r="I114" i="9" s="1"/>
  <c r="H97" i="9"/>
  <c r="H114" i="9" s="1"/>
  <c r="G97" i="9"/>
  <c r="F97" i="9"/>
  <c r="F114" i="9" s="1"/>
  <c r="D97" i="9"/>
  <c r="D114" i="9" s="1"/>
  <c r="C97" i="9"/>
  <c r="C114" i="9" s="1"/>
  <c r="B97" i="9"/>
  <c r="B114" i="9" s="1"/>
  <c r="O115" i="10"/>
  <c r="N115" i="10"/>
  <c r="M115" i="10"/>
  <c r="S115" i="10" s="1"/>
  <c r="L115" i="10"/>
  <c r="R115" i="10" s="1"/>
  <c r="K115" i="10"/>
  <c r="J115" i="10"/>
  <c r="I115" i="10"/>
  <c r="H115" i="10"/>
  <c r="G115" i="10"/>
  <c r="F115" i="10"/>
  <c r="D115" i="10"/>
  <c r="C115" i="10"/>
  <c r="B115" i="10"/>
  <c r="O114" i="10"/>
  <c r="N114" i="10"/>
  <c r="L114" i="10"/>
  <c r="R114" i="10" s="1"/>
  <c r="U113" i="10"/>
  <c r="T113" i="10"/>
  <c r="S113" i="10"/>
  <c r="R113" i="10"/>
  <c r="S112" i="10"/>
  <c r="R112" i="10"/>
  <c r="E112" i="10"/>
  <c r="U112" i="10" s="1"/>
  <c r="S111" i="10"/>
  <c r="R111" i="10"/>
  <c r="E111" i="10"/>
  <c r="T111" i="10" s="1"/>
  <c r="S110" i="10"/>
  <c r="R110" i="10"/>
  <c r="E110" i="10"/>
  <c r="T110" i="10" s="1"/>
  <c r="U109" i="10"/>
  <c r="S109" i="10"/>
  <c r="R109" i="10"/>
  <c r="E109" i="10"/>
  <c r="T109" i="10" s="1"/>
  <c r="T108" i="10"/>
  <c r="S108" i="10"/>
  <c r="R108" i="10"/>
  <c r="E108" i="10"/>
  <c r="U108" i="10" s="1"/>
  <c r="S107" i="10"/>
  <c r="R107" i="10"/>
  <c r="E107" i="10"/>
  <c r="T107" i="10" s="1"/>
  <c r="S106" i="10"/>
  <c r="R106" i="10"/>
  <c r="E106" i="10"/>
  <c r="U106" i="10" s="1"/>
  <c r="S105" i="10"/>
  <c r="R105" i="10"/>
  <c r="E105" i="10"/>
  <c r="S104" i="10"/>
  <c r="R104" i="10"/>
  <c r="E104" i="10"/>
  <c r="U104" i="10" s="1"/>
  <c r="S103" i="10"/>
  <c r="R103" i="10"/>
  <c r="E103" i="10"/>
  <c r="T103" i="10" s="1"/>
  <c r="S102" i="10"/>
  <c r="R102" i="10"/>
  <c r="E102" i="10"/>
  <c r="T102" i="10" s="1"/>
  <c r="S101" i="10"/>
  <c r="R101" i="10"/>
  <c r="E101" i="10"/>
  <c r="U101" i="10" s="1"/>
  <c r="S100" i="10"/>
  <c r="R100" i="10"/>
  <c r="E100" i="10"/>
  <c r="U100" i="10" s="1"/>
  <c r="S99" i="10"/>
  <c r="R99" i="10"/>
  <c r="E99" i="10"/>
  <c r="U99" i="10" s="1"/>
  <c r="S98" i="10"/>
  <c r="R98" i="10"/>
  <c r="E98" i="10"/>
  <c r="U98" i="10" s="1"/>
  <c r="M97" i="10"/>
  <c r="M114" i="10" s="1"/>
  <c r="S114" i="10" s="1"/>
  <c r="L97" i="10"/>
  <c r="R97" i="10" s="1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C114" i="10" s="1"/>
  <c r="B97" i="10"/>
  <c r="B114" i="10" s="1"/>
  <c r="O115" i="11"/>
  <c r="N115" i="11"/>
  <c r="M115" i="11"/>
  <c r="S115" i="11" s="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U112" i="11"/>
  <c r="S112" i="11"/>
  <c r="R112" i="11"/>
  <c r="E112" i="11"/>
  <c r="T112" i="11" s="1"/>
  <c r="S111" i="11"/>
  <c r="R111" i="11"/>
  <c r="E111" i="11"/>
  <c r="U111" i="11" s="1"/>
  <c r="S110" i="11"/>
  <c r="R110" i="11"/>
  <c r="E110" i="11"/>
  <c r="U110" i="11" s="1"/>
  <c r="S109" i="11"/>
  <c r="R109" i="11"/>
  <c r="E109" i="11"/>
  <c r="U109" i="11" s="1"/>
  <c r="S108" i="11"/>
  <c r="R108" i="11"/>
  <c r="E108" i="11"/>
  <c r="U107" i="11"/>
  <c r="S107" i="11"/>
  <c r="R107" i="11"/>
  <c r="E107" i="11"/>
  <c r="T107" i="11" s="1"/>
  <c r="S106" i="11"/>
  <c r="R106" i="11"/>
  <c r="E106" i="11"/>
  <c r="T106" i="11" s="1"/>
  <c r="S105" i="11"/>
  <c r="R105" i="11"/>
  <c r="E105" i="11"/>
  <c r="T105" i="11" s="1"/>
  <c r="T104" i="11"/>
  <c r="S104" i="11"/>
  <c r="R104" i="11"/>
  <c r="E104" i="11"/>
  <c r="U104" i="11" s="1"/>
  <c r="S103" i="11"/>
  <c r="R103" i="11"/>
  <c r="E103" i="11"/>
  <c r="U103" i="11" s="1"/>
  <c r="T102" i="11"/>
  <c r="S102" i="11"/>
  <c r="R102" i="11"/>
  <c r="E102" i="11"/>
  <c r="U102" i="11" s="1"/>
  <c r="S101" i="11"/>
  <c r="R101" i="11"/>
  <c r="E101" i="11"/>
  <c r="U101" i="11" s="1"/>
  <c r="S100" i="11"/>
  <c r="R100" i="11"/>
  <c r="E100" i="11"/>
  <c r="T99" i="11"/>
  <c r="S99" i="11"/>
  <c r="R99" i="11"/>
  <c r="E99" i="11"/>
  <c r="U99" i="11" s="1"/>
  <c r="S98" i="11"/>
  <c r="R98" i="11"/>
  <c r="E98" i="11"/>
  <c r="U98" i="11" s="1"/>
  <c r="M97" i="11"/>
  <c r="M114" i="11" s="1"/>
  <c r="S114" i="11" s="1"/>
  <c r="L97" i="11"/>
  <c r="R97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D114" i="11" s="1"/>
  <c r="C97" i="11"/>
  <c r="C114" i="11" s="1"/>
  <c r="B97" i="11"/>
  <c r="B114" i="11" s="1"/>
  <c r="R115" i="12"/>
  <c r="O115" i="12"/>
  <c r="N115" i="12"/>
  <c r="M115" i="12"/>
  <c r="S115" i="12" s="1"/>
  <c r="L115" i="12"/>
  <c r="K115" i="12"/>
  <c r="J115" i="12"/>
  <c r="I115" i="12"/>
  <c r="H115" i="12"/>
  <c r="G115" i="12"/>
  <c r="F115" i="12"/>
  <c r="D115" i="12"/>
  <c r="C115" i="12"/>
  <c r="B115" i="12"/>
  <c r="O114" i="12"/>
  <c r="N114" i="12"/>
  <c r="U113" i="12"/>
  <c r="T113" i="12"/>
  <c r="S113" i="12"/>
  <c r="R113" i="12"/>
  <c r="S112" i="12"/>
  <c r="R112" i="12"/>
  <c r="E112" i="12"/>
  <c r="U112" i="12" s="1"/>
  <c r="S111" i="12"/>
  <c r="R111" i="12"/>
  <c r="E111" i="12"/>
  <c r="T110" i="12"/>
  <c r="S110" i="12"/>
  <c r="R110" i="12"/>
  <c r="E110" i="12"/>
  <c r="U110" i="12" s="1"/>
  <c r="S109" i="12"/>
  <c r="R109" i="12"/>
  <c r="E109" i="12"/>
  <c r="T109" i="12" s="1"/>
  <c r="U108" i="12"/>
  <c r="S108" i="12"/>
  <c r="R108" i="12"/>
  <c r="E108" i="12"/>
  <c r="T108" i="12" s="1"/>
  <c r="T107" i="12"/>
  <c r="S107" i="12"/>
  <c r="R107" i="12"/>
  <c r="E107" i="12"/>
  <c r="U107" i="12" s="1"/>
  <c r="T106" i="12"/>
  <c r="S106" i="12"/>
  <c r="R106" i="12"/>
  <c r="E106" i="12"/>
  <c r="U106" i="12" s="1"/>
  <c r="S105" i="12"/>
  <c r="R105" i="12"/>
  <c r="E105" i="12"/>
  <c r="U105" i="12" s="1"/>
  <c r="T104" i="12"/>
  <c r="S104" i="12"/>
  <c r="R104" i="12"/>
  <c r="E104" i="12"/>
  <c r="U104" i="12" s="1"/>
  <c r="S103" i="12"/>
  <c r="R103" i="12"/>
  <c r="E103" i="12"/>
  <c r="U102" i="12"/>
  <c r="T102" i="12"/>
  <c r="S102" i="12"/>
  <c r="R102" i="12"/>
  <c r="E102" i="12"/>
  <c r="S101" i="12"/>
  <c r="R101" i="12"/>
  <c r="E101" i="12"/>
  <c r="T101" i="12" s="1"/>
  <c r="S100" i="12"/>
  <c r="R100" i="12"/>
  <c r="E100" i="12"/>
  <c r="T100" i="12" s="1"/>
  <c r="S99" i="12"/>
  <c r="R99" i="12"/>
  <c r="E99" i="12"/>
  <c r="U99" i="12" s="1"/>
  <c r="S98" i="12"/>
  <c r="R98" i="12"/>
  <c r="E98" i="12"/>
  <c r="U98" i="12" s="1"/>
  <c r="M97" i="12"/>
  <c r="L97" i="12"/>
  <c r="R97" i="12" s="1"/>
  <c r="K97" i="12"/>
  <c r="K114" i="12" s="1"/>
  <c r="J97" i="12"/>
  <c r="J114" i="12" s="1"/>
  <c r="I97" i="12"/>
  <c r="I114" i="12" s="1"/>
  <c r="H97" i="12"/>
  <c r="H114" i="12" s="1"/>
  <c r="G97" i="12"/>
  <c r="G114" i="12" s="1"/>
  <c r="F97" i="12"/>
  <c r="F114" i="12" s="1"/>
  <c r="D97" i="12"/>
  <c r="D114" i="12" s="1"/>
  <c r="C97" i="12"/>
  <c r="C114" i="12" s="1"/>
  <c r="B97" i="12"/>
  <c r="B114" i="12" s="1"/>
  <c r="O115" i="13"/>
  <c r="N115" i="13"/>
  <c r="M115" i="13"/>
  <c r="S115" i="13" s="1"/>
  <c r="L115" i="13"/>
  <c r="R115" i="13" s="1"/>
  <c r="K115" i="13"/>
  <c r="J115" i="13"/>
  <c r="I115" i="13"/>
  <c r="H115" i="13"/>
  <c r="G115" i="13"/>
  <c r="F115" i="13"/>
  <c r="D115" i="13"/>
  <c r="C115" i="13"/>
  <c r="B115" i="13"/>
  <c r="O114" i="13"/>
  <c r="N114" i="13"/>
  <c r="U113" i="13"/>
  <c r="T113" i="13"/>
  <c r="S113" i="13"/>
  <c r="R113" i="13"/>
  <c r="U112" i="13"/>
  <c r="S112" i="13"/>
  <c r="R112" i="13"/>
  <c r="E112" i="13"/>
  <c r="T112" i="13" s="1"/>
  <c r="S111" i="13"/>
  <c r="R111" i="13"/>
  <c r="E111" i="13"/>
  <c r="T111" i="13" s="1"/>
  <c r="U110" i="13"/>
  <c r="S110" i="13"/>
  <c r="R110" i="13"/>
  <c r="E110" i="13"/>
  <c r="T110" i="13" s="1"/>
  <c r="S109" i="13"/>
  <c r="R109" i="13"/>
  <c r="E109" i="13"/>
  <c r="U109" i="13" s="1"/>
  <c r="U108" i="13"/>
  <c r="S108" i="13"/>
  <c r="R108" i="13"/>
  <c r="E108" i="13"/>
  <c r="T108" i="13" s="1"/>
  <c r="S107" i="13"/>
  <c r="R107" i="13"/>
  <c r="E107" i="13"/>
  <c r="U107" i="13" s="1"/>
  <c r="S106" i="13"/>
  <c r="R106" i="13"/>
  <c r="E106" i="13"/>
  <c r="U105" i="13"/>
  <c r="S105" i="13"/>
  <c r="R105" i="13"/>
  <c r="E105" i="13"/>
  <c r="T105" i="13" s="1"/>
  <c r="S104" i="13"/>
  <c r="R104" i="13"/>
  <c r="E104" i="13"/>
  <c r="T104" i="13" s="1"/>
  <c r="S103" i="13"/>
  <c r="R103" i="13"/>
  <c r="E103" i="13"/>
  <c r="T103" i="13" s="1"/>
  <c r="S102" i="13"/>
  <c r="R102" i="13"/>
  <c r="E102" i="13"/>
  <c r="U102" i="13" s="1"/>
  <c r="S101" i="13"/>
  <c r="R101" i="13"/>
  <c r="E101" i="13"/>
  <c r="U101" i="13" s="1"/>
  <c r="S100" i="13"/>
  <c r="R100" i="13"/>
  <c r="E100" i="13"/>
  <c r="U100" i="13" s="1"/>
  <c r="S99" i="13"/>
  <c r="R99" i="13"/>
  <c r="E99" i="13"/>
  <c r="U99" i="13" s="1"/>
  <c r="S98" i="13"/>
  <c r="R98" i="13"/>
  <c r="E98" i="13"/>
  <c r="M97" i="13"/>
  <c r="M114" i="13" s="1"/>
  <c r="S114" i="13" s="1"/>
  <c r="L97" i="13"/>
  <c r="K97" i="13"/>
  <c r="K114" i="13" s="1"/>
  <c r="J97" i="13"/>
  <c r="J114" i="13" s="1"/>
  <c r="I97" i="13"/>
  <c r="I114" i="13" s="1"/>
  <c r="H97" i="13"/>
  <c r="H114" i="13" s="1"/>
  <c r="G97" i="13"/>
  <c r="G114" i="13" s="1"/>
  <c r="F97" i="13"/>
  <c r="F114" i="13" s="1"/>
  <c r="D97" i="13"/>
  <c r="D114" i="13" s="1"/>
  <c r="C97" i="13"/>
  <c r="C114" i="13" s="1"/>
  <c r="B97" i="13"/>
  <c r="B114" i="13" s="1"/>
  <c r="S115" i="14"/>
  <c r="O115" i="14"/>
  <c r="N115" i="14"/>
  <c r="M115" i="14"/>
  <c r="L115" i="14"/>
  <c r="R115" i="14" s="1"/>
  <c r="K115" i="14"/>
  <c r="J115" i="14"/>
  <c r="I115" i="14"/>
  <c r="H115" i="14"/>
  <c r="G115" i="14"/>
  <c r="F115" i="14"/>
  <c r="D115" i="14"/>
  <c r="C115" i="14"/>
  <c r="B115" i="14"/>
  <c r="O114" i="14"/>
  <c r="N114" i="14"/>
  <c r="U113" i="14"/>
  <c r="T113" i="14"/>
  <c r="S113" i="14"/>
  <c r="R113" i="14"/>
  <c r="U112" i="14"/>
  <c r="S112" i="14"/>
  <c r="R112" i="14"/>
  <c r="E112" i="14"/>
  <c r="T112" i="14" s="1"/>
  <c r="S111" i="14"/>
  <c r="R111" i="14"/>
  <c r="E111" i="14"/>
  <c r="U111" i="14" s="1"/>
  <c r="S110" i="14"/>
  <c r="R110" i="14"/>
  <c r="E110" i="14"/>
  <c r="T110" i="14" s="1"/>
  <c r="S109" i="14"/>
  <c r="R109" i="14"/>
  <c r="E109" i="14"/>
  <c r="U109" i="14" s="1"/>
  <c r="S108" i="14"/>
  <c r="R108" i="14"/>
  <c r="E108" i="14"/>
  <c r="T108" i="14" s="1"/>
  <c r="T107" i="14"/>
  <c r="S107" i="14"/>
  <c r="R107" i="14"/>
  <c r="E107" i="14"/>
  <c r="U107" i="14" s="1"/>
  <c r="S106" i="14"/>
  <c r="R106" i="14"/>
  <c r="E106" i="14"/>
  <c r="U106" i="14" s="1"/>
  <c r="T105" i="14"/>
  <c r="S105" i="14"/>
  <c r="R105" i="14"/>
  <c r="E105" i="14"/>
  <c r="U105" i="14" s="1"/>
  <c r="U104" i="14"/>
  <c r="S104" i="14"/>
  <c r="R104" i="14"/>
  <c r="E104" i="14"/>
  <c r="T104" i="14" s="1"/>
  <c r="S103" i="14"/>
  <c r="R103" i="14"/>
  <c r="E103" i="14"/>
  <c r="U103" i="14" s="1"/>
  <c r="S102" i="14"/>
  <c r="R102" i="14"/>
  <c r="E102" i="14"/>
  <c r="T102" i="14" s="1"/>
  <c r="S101" i="14"/>
  <c r="R101" i="14"/>
  <c r="E101" i="14"/>
  <c r="U101" i="14" s="1"/>
  <c r="S100" i="14"/>
  <c r="R100" i="14"/>
  <c r="E100" i="14"/>
  <c r="T100" i="14" s="1"/>
  <c r="U99" i="14"/>
  <c r="T99" i="14"/>
  <c r="S99" i="14"/>
  <c r="R99" i="14"/>
  <c r="E99" i="14"/>
  <c r="S98" i="14"/>
  <c r="R98" i="14"/>
  <c r="E98" i="14"/>
  <c r="U98" i="14" s="1"/>
  <c r="S97" i="14"/>
  <c r="M97" i="14"/>
  <c r="M114" i="14" s="1"/>
  <c r="S114" i="14" s="1"/>
  <c r="L97" i="14"/>
  <c r="R97" i="14" s="1"/>
  <c r="K97" i="14"/>
  <c r="K114" i="14" s="1"/>
  <c r="J97" i="14"/>
  <c r="J114" i="14" s="1"/>
  <c r="I97" i="14"/>
  <c r="I114" i="14" s="1"/>
  <c r="H97" i="14"/>
  <c r="H114" i="14" s="1"/>
  <c r="G97" i="14"/>
  <c r="G114" i="14" s="1"/>
  <c r="F97" i="14"/>
  <c r="F114" i="14" s="1"/>
  <c r="D97" i="14"/>
  <c r="D114" i="14" s="1"/>
  <c r="C97" i="14"/>
  <c r="C114" i="14" s="1"/>
  <c r="B97" i="14"/>
  <c r="B114" i="14" s="1"/>
  <c r="O115" i="15"/>
  <c r="N115" i="15"/>
  <c r="M115" i="15"/>
  <c r="S115" i="15" s="1"/>
  <c r="L115" i="15"/>
  <c r="R115" i="15" s="1"/>
  <c r="K115" i="15"/>
  <c r="J115" i="15"/>
  <c r="I115" i="15"/>
  <c r="H115" i="15"/>
  <c r="G115" i="15"/>
  <c r="F115" i="15"/>
  <c r="D115" i="15"/>
  <c r="C115" i="15"/>
  <c r="B115" i="15"/>
  <c r="O114" i="15"/>
  <c r="N114" i="15"/>
  <c r="U113" i="15"/>
  <c r="T113" i="15"/>
  <c r="S113" i="15"/>
  <c r="R113" i="15"/>
  <c r="S112" i="15"/>
  <c r="R112" i="15"/>
  <c r="E112" i="15"/>
  <c r="U112" i="15" s="1"/>
  <c r="S111" i="15"/>
  <c r="R111" i="15"/>
  <c r="E111" i="15"/>
  <c r="T111" i="15" s="1"/>
  <c r="T110" i="15"/>
  <c r="S110" i="15"/>
  <c r="R110" i="15"/>
  <c r="E110" i="15"/>
  <c r="U110" i="15" s="1"/>
  <c r="S109" i="15"/>
  <c r="R109" i="15"/>
  <c r="E109" i="15"/>
  <c r="U109" i="15" s="1"/>
  <c r="T108" i="15"/>
  <c r="S108" i="15"/>
  <c r="R108" i="15"/>
  <c r="E108" i="15"/>
  <c r="U108" i="15" s="1"/>
  <c r="S107" i="15"/>
  <c r="R107" i="15"/>
  <c r="E107" i="15"/>
  <c r="T107" i="15" s="1"/>
  <c r="S106" i="15"/>
  <c r="R106" i="15"/>
  <c r="E106" i="15"/>
  <c r="U106" i="15" s="1"/>
  <c r="S105" i="15"/>
  <c r="R105" i="15"/>
  <c r="E105" i="15"/>
  <c r="T105" i="15" s="1"/>
  <c r="S104" i="15"/>
  <c r="R104" i="15"/>
  <c r="E104" i="15"/>
  <c r="U104" i="15" s="1"/>
  <c r="S103" i="15"/>
  <c r="R103" i="15"/>
  <c r="E103" i="15"/>
  <c r="T103" i="15" s="1"/>
  <c r="S102" i="15"/>
  <c r="R102" i="15"/>
  <c r="E102" i="15"/>
  <c r="U102" i="15" s="1"/>
  <c r="S101" i="15"/>
  <c r="R101" i="15"/>
  <c r="E101" i="15"/>
  <c r="U101" i="15" s="1"/>
  <c r="S100" i="15"/>
  <c r="R100" i="15"/>
  <c r="E100" i="15"/>
  <c r="T100" i="15" s="1"/>
  <c r="S99" i="15"/>
  <c r="R99" i="15"/>
  <c r="E99" i="15"/>
  <c r="T99" i="15" s="1"/>
  <c r="S98" i="15"/>
  <c r="R98" i="15"/>
  <c r="E98" i="15"/>
  <c r="U98" i="15" s="1"/>
  <c r="M97" i="15"/>
  <c r="M114" i="15" s="1"/>
  <c r="S114" i="15" s="1"/>
  <c r="L97" i="15"/>
  <c r="R97" i="15" s="1"/>
  <c r="K97" i="15"/>
  <c r="K114" i="15" s="1"/>
  <c r="J97" i="15"/>
  <c r="J114" i="15" s="1"/>
  <c r="I97" i="15"/>
  <c r="I114" i="15" s="1"/>
  <c r="H97" i="15"/>
  <c r="H114" i="15" s="1"/>
  <c r="G97" i="15"/>
  <c r="G114" i="15" s="1"/>
  <c r="F97" i="15"/>
  <c r="F114" i="15" s="1"/>
  <c r="D97" i="15"/>
  <c r="D114" i="15" s="1"/>
  <c r="C97" i="15"/>
  <c r="C114" i="15" s="1"/>
  <c r="B97" i="15"/>
  <c r="B114" i="15" s="1"/>
  <c r="O115" i="16"/>
  <c r="N115" i="16"/>
  <c r="M115" i="16"/>
  <c r="S115" i="16" s="1"/>
  <c r="L115" i="16"/>
  <c r="R115" i="16" s="1"/>
  <c r="K115" i="16"/>
  <c r="J115" i="16"/>
  <c r="I115" i="16"/>
  <c r="H115" i="16"/>
  <c r="G115" i="16"/>
  <c r="F115" i="16"/>
  <c r="D115" i="16"/>
  <c r="C115" i="16"/>
  <c r="B115" i="16"/>
  <c r="O114" i="16"/>
  <c r="N114" i="16"/>
  <c r="D114" i="16"/>
  <c r="U113" i="16"/>
  <c r="T113" i="16"/>
  <c r="S113" i="16"/>
  <c r="R113" i="16"/>
  <c r="S112" i="16"/>
  <c r="R112" i="16"/>
  <c r="E112" i="16"/>
  <c r="U112" i="16" s="1"/>
  <c r="S111" i="16"/>
  <c r="R111" i="16"/>
  <c r="E111" i="16"/>
  <c r="U111" i="16" s="1"/>
  <c r="S110" i="16"/>
  <c r="R110" i="16"/>
  <c r="E110" i="16"/>
  <c r="U110" i="16" s="1"/>
  <c r="S109" i="16"/>
  <c r="R109" i="16"/>
  <c r="E109" i="16"/>
  <c r="U109" i="16" s="1"/>
  <c r="S108" i="16"/>
  <c r="R108" i="16"/>
  <c r="E108" i="16"/>
  <c r="U108" i="16" s="1"/>
  <c r="S107" i="16"/>
  <c r="R107" i="16"/>
  <c r="E107" i="16"/>
  <c r="U107" i="16" s="1"/>
  <c r="S106" i="16"/>
  <c r="R106" i="16"/>
  <c r="E106" i="16"/>
  <c r="T106" i="16" s="1"/>
  <c r="T105" i="16"/>
  <c r="S105" i="16"/>
  <c r="R105" i="16"/>
  <c r="E105" i="16"/>
  <c r="U105" i="16" s="1"/>
  <c r="S104" i="16"/>
  <c r="R104" i="16"/>
  <c r="E104" i="16"/>
  <c r="U104" i="16" s="1"/>
  <c r="S103" i="16"/>
  <c r="R103" i="16"/>
  <c r="E103" i="16"/>
  <c r="T103" i="16" s="1"/>
  <c r="S102" i="16"/>
  <c r="R102" i="16"/>
  <c r="E102" i="16"/>
  <c r="U102" i="16" s="1"/>
  <c r="S101" i="16"/>
  <c r="R101" i="16"/>
  <c r="E101" i="16"/>
  <c r="U101" i="16" s="1"/>
  <c r="S100" i="16"/>
  <c r="R100" i="16"/>
  <c r="E100" i="16"/>
  <c r="U100" i="16" s="1"/>
  <c r="S99" i="16"/>
  <c r="R99" i="16"/>
  <c r="E99" i="16"/>
  <c r="S98" i="16"/>
  <c r="R98" i="16"/>
  <c r="E98" i="16"/>
  <c r="T98" i="16" s="1"/>
  <c r="M97" i="16"/>
  <c r="M114" i="16" s="1"/>
  <c r="S114" i="16" s="1"/>
  <c r="L97" i="16"/>
  <c r="R97" i="16" s="1"/>
  <c r="K97" i="16"/>
  <c r="K114" i="16" s="1"/>
  <c r="J97" i="16"/>
  <c r="J114" i="16" s="1"/>
  <c r="I97" i="16"/>
  <c r="I114" i="16" s="1"/>
  <c r="H97" i="16"/>
  <c r="H114" i="16" s="1"/>
  <c r="G97" i="16"/>
  <c r="G114" i="16" s="1"/>
  <c r="F97" i="16"/>
  <c r="F114" i="16" s="1"/>
  <c r="D97" i="16"/>
  <c r="C97" i="16"/>
  <c r="C114" i="16" s="1"/>
  <c r="B97" i="16"/>
  <c r="B114" i="16" s="1"/>
  <c r="O115" i="17"/>
  <c r="N115" i="17"/>
  <c r="M115" i="17"/>
  <c r="S115" i="17" s="1"/>
  <c r="L115" i="17"/>
  <c r="R115" i="17" s="1"/>
  <c r="K115" i="17"/>
  <c r="J115" i="17"/>
  <c r="I115" i="17"/>
  <c r="H115" i="17"/>
  <c r="G115" i="17"/>
  <c r="F115" i="17"/>
  <c r="D115" i="17"/>
  <c r="C115" i="17"/>
  <c r="B115" i="17"/>
  <c r="O114" i="17"/>
  <c r="N114" i="17"/>
  <c r="U113" i="17"/>
  <c r="T113" i="17"/>
  <c r="S113" i="17"/>
  <c r="R113" i="17"/>
  <c r="S112" i="17"/>
  <c r="R112" i="17"/>
  <c r="E112" i="17"/>
  <c r="S111" i="17"/>
  <c r="R111" i="17"/>
  <c r="E111" i="17"/>
  <c r="U111" i="17" s="1"/>
  <c r="S110" i="17"/>
  <c r="R110" i="17"/>
  <c r="E110" i="17"/>
  <c r="S109" i="17"/>
  <c r="R109" i="17"/>
  <c r="E109" i="17"/>
  <c r="T109" i="17" s="1"/>
  <c r="T108" i="17"/>
  <c r="S108" i="17"/>
  <c r="R108" i="17"/>
  <c r="E108" i="17"/>
  <c r="U108" i="17" s="1"/>
  <c r="S107" i="17"/>
  <c r="R107" i="17"/>
  <c r="E107" i="17"/>
  <c r="U107" i="17" s="1"/>
  <c r="U106" i="17"/>
  <c r="S106" i="17"/>
  <c r="R106" i="17"/>
  <c r="E106" i="17"/>
  <c r="T106" i="17" s="1"/>
  <c r="S105" i="17"/>
  <c r="R105" i="17"/>
  <c r="E105" i="17"/>
  <c r="U105" i="17" s="1"/>
  <c r="S104" i="17"/>
  <c r="R104" i="17"/>
  <c r="E104" i="17"/>
  <c r="S103" i="17"/>
  <c r="R103" i="17"/>
  <c r="E103" i="17"/>
  <c r="U103" i="17" s="1"/>
  <c r="S102" i="17"/>
  <c r="R102" i="17"/>
  <c r="E102" i="17"/>
  <c r="S101" i="17"/>
  <c r="R101" i="17"/>
  <c r="E101" i="17"/>
  <c r="T101" i="17" s="1"/>
  <c r="U100" i="17"/>
  <c r="T100" i="17"/>
  <c r="S100" i="17"/>
  <c r="R100" i="17"/>
  <c r="E100" i="17"/>
  <c r="S99" i="17"/>
  <c r="R99" i="17"/>
  <c r="E99" i="17"/>
  <c r="U99" i="17" s="1"/>
  <c r="S98" i="17"/>
  <c r="R98" i="17"/>
  <c r="E98" i="17"/>
  <c r="T98" i="17" s="1"/>
  <c r="M97" i="17"/>
  <c r="M114" i="17" s="1"/>
  <c r="S114" i="17" s="1"/>
  <c r="L97" i="17"/>
  <c r="K97" i="17"/>
  <c r="K114" i="17" s="1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D114" i="17" s="1"/>
  <c r="C97" i="17"/>
  <c r="C114" i="17" s="1"/>
  <c r="B97" i="17"/>
  <c r="B114" i="17" s="1"/>
  <c r="O115" i="18"/>
  <c r="N115" i="18"/>
  <c r="M115" i="18"/>
  <c r="S115" i="18" s="1"/>
  <c r="L115" i="18"/>
  <c r="R115" i="18" s="1"/>
  <c r="K115" i="18"/>
  <c r="J115" i="18"/>
  <c r="I115" i="18"/>
  <c r="H115" i="18"/>
  <c r="G115" i="18"/>
  <c r="F115" i="18"/>
  <c r="D115" i="18"/>
  <c r="C115" i="18"/>
  <c r="B115" i="18"/>
  <c r="O114" i="18"/>
  <c r="N114" i="18"/>
  <c r="U113" i="18"/>
  <c r="T113" i="18"/>
  <c r="S113" i="18"/>
  <c r="R113" i="18"/>
  <c r="S112" i="18"/>
  <c r="R112" i="18"/>
  <c r="E112" i="18"/>
  <c r="T112" i="18" s="1"/>
  <c r="S111" i="18"/>
  <c r="R111" i="18"/>
  <c r="E111" i="18"/>
  <c r="T111" i="18" s="1"/>
  <c r="S110" i="18"/>
  <c r="R110" i="18"/>
  <c r="E110" i="18"/>
  <c r="S109" i="18"/>
  <c r="R109" i="18"/>
  <c r="E109" i="18"/>
  <c r="T109" i="18" s="1"/>
  <c r="S108" i="18"/>
  <c r="R108" i="18"/>
  <c r="E108" i="18"/>
  <c r="S107" i="18"/>
  <c r="R107" i="18"/>
  <c r="E107" i="18"/>
  <c r="S106" i="18"/>
  <c r="R106" i="18"/>
  <c r="E106" i="18"/>
  <c r="S105" i="18"/>
  <c r="R105" i="18"/>
  <c r="E105" i="18"/>
  <c r="S104" i="18"/>
  <c r="R104" i="18"/>
  <c r="E104" i="18"/>
  <c r="T104" i="18" s="1"/>
  <c r="T103" i="18"/>
  <c r="S103" i="18"/>
  <c r="R103" i="18"/>
  <c r="E103" i="18"/>
  <c r="U103" i="18" s="1"/>
  <c r="S102" i="18"/>
  <c r="R102" i="18"/>
  <c r="E102" i="18"/>
  <c r="U101" i="18"/>
  <c r="S101" i="18"/>
  <c r="R101" i="18"/>
  <c r="E101" i="18"/>
  <c r="T101" i="18" s="1"/>
  <c r="S100" i="18"/>
  <c r="R100" i="18"/>
  <c r="E100" i="18"/>
  <c r="T100" i="18" s="1"/>
  <c r="S99" i="18"/>
  <c r="R99" i="18"/>
  <c r="E99" i="18"/>
  <c r="U98" i="18"/>
  <c r="S98" i="18"/>
  <c r="R98" i="18"/>
  <c r="E98" i="18"/>
  <c r="T98" i="18" s="1"/>
  <c r="M97" i="18"/>
  <c r="M114" i="18" s="1"/>
  <c r="S114" i="18" s="1"/>
  <c r="L97" i="18"/>
  <c r="L114" i="18" s="1"/>
  <c r="R114" i="18" s="1"/>
  <c r="K97" i="18"/>
  <c r="K114" i="18" s="1"/>
  <c r="J97" i="18"/>
  <c r="J114" i="18" s="1"/>
  <c r="I97" i="18"/>
  <c r="I114" i="18" s="1"/>
  <c r="H97" i="18"/>
  <c r="H114" i="18" s="1"/>
  <c r="G97" i="18"/>
  <c r="G114" i="18" s="1"/>
  <c r="F97" i="18"/>
  <c r="F114" i="18" s="1"/>
  <c r="D97" i="18"/>
  <c r="D114" i="18" s="1"/>
  <c r="C97" i="18"/>
  <c r="C114" i="18" s="1"/>
  <c r="B97" i="18"/>
  <c r="B114" i="18" s="1"/>
  <c r="O115" i="19"/>
  <c r="N115" i="19"/>
  <c r="M115" i="19"/>
  <c r="S115" i="19" s="1"/>
  <c r="L115" i="19"/>
  <c r="R115" i="19" s="1"/>
  <c r="K115" i="19"/>
  <c r="J115" i="19"/>
  <c r="I115" i="19"/>
  <c r="H115" i="19"/>
  <c r="G115" i="19"/>
  <c r="F115" i="19"/>
  <c r="D115" i="19"/>
  <c r="C115" i="19"/>
  <c r="B115" i="19"/>
  <c r="O114" i="19"/>
  <c r="N114" i="19"/>
  <c r="U113" i="19"/>
  <c r="T113" i="19"/>
  <c r="S113" i="19"/>
  <c r="R113" i="19"/>
  <c r="U112" i="19"/>
  <c r="S112" i="19"/>
  <c r="R112" i="19"/>
  <c r="E112" i="19"/>
  <c r="T112" i="19" s="1"/>
  <c r="S111" i="19"/>
  <c r="R111" i="19"/>
  <c r="E111" i="19"/>
  <c r="U111" i="19" s="1"/>
  <c r="S110" i="19"/>
  <c r="R110" i="19"/>
  <c r="E110" i="19"/>
  <c r="S109" i="19"/>
  <c r="R109" i="19"/>
  <c r="E109" i="19"/>
  <c r="U109" i="19" s="1"/>
  <c r="S108" i="19"/>
  <c r="R108" i="19"/>
  <c r="E108" i="19"/>
  <c r="U108" i="19" s="1"/>
  <c r="S107" i="19"/>
  <c r="R107" i="19"/>
  <c r="E107" i="19"/>
  <c r="S106" i="19"/>
  <c r="R106" i="19"/>
  <c r="E106" i="19"/>
  <c r="T106" i="19" s="1"/>
  <c r="S105" i="19"/>
  <c r="R105" i="19"/>
  <c r="E105" i="19"/>
  <c r="S104" i="19"/>
  <c r="R104" i="19"/>
  <c r="E104" i="19"/>
  <c r="T104" i="19" s="1"/>
  <c r="T103" i="19"/>
  <c r="S103" i="19"/>
  <c r="R103" i="19"/>
  <c r="E103" i="19"/>
  <c r="U103" i="19" s="1"/>
  <c r="S102" i="19"/>
  <c r="R102" i="19"/>
  <c r="E102" i="19"/>
  <c r="T101" i="19"/>
  <c r="S101" i="19"/>
  <c r="R101" i="19"/>
  <c r="E101" i="19"/>
  <c r="U101" i="19" s="1"/>
  <c r="S100" i="19"/>
  <c r="R100" i="19"/>
  <c r="E100" i="19"/>
  <c r="U100" i="19" s="1"/>
  <c r="S99" i="19"/>
  <c r="R99" i="19"/>
  <c r="E99" i="19"/>
  <c r="U98" i="19"/>
  <c r="S98" i="19"/>
  <c r="R98" i="19"/>
  <c r="E98" i="19"/>
  <c r="M97" i="19"/>
  <c r="M114" i="19" s="1"/>
  <c r="S114" i="19" s="1"/>
  <c r="L97" i="19"/>
  <c r="L114" i="19" s="1"/>
  <c r="R114" i="19" s="1"/>
  <c r="K97" i="19"/>
  <c r="K114" i="19" s="1"/>
  <c r="J97" i="19"/>
  <c r="J114" i="19" s="1"/>
  <c r="I97" i="19"/>
  <c r="I114" i="19" s="1"/>
  <c r="H97" i="19"/>
  <c r="H114" i="19" s="1"/>
  <c r="G97" i="19"/>
  <c r="G114" i="19" s="1"/>
  <c r="F97" i="19"/>
  <c r="F114" i="19" s="1"/>
  <c r="D97" i="19"/>
  <c r="D114" i="19" s="1"/>
  <c r="C97" i="19"/>
  <c r="C114" i="19" s="1"/>
  <c r="B97" i="19"/>
  <c r="B114" i="19" s="1"/>
  <c r="R115" i="20"/>
  <c r="O115" i="20"/>
  <c r="N115" i="20"/>
  <c r="M115" i="20"/>
  <c r="S115" i="20" s="1"/>
  <c r="L115" i="20"/>
  <c r="K115" i="20"/>
  <c r="J115" i="20"/>
  <c r="I115" i="20"/>
  <c r="H115" i="20"/>
  <c r="G115" i="20"/>
  <c r="F115" i="20"/>
  <c r="D115" i="20"/>
  <c r="C115" i="20"/>
  <c r="B115" i="20"/>
  <c r="O114" i="20"/>
  <c r="N114" i="20"/>
  <c r="U113" i="20"/>
  <c r="T113" i="20"/>
  <c r="S113" i="20"/>
  <c r="R113" i="20"/>
  <c r="S112" i="20"/>
  <c r="R112" i="20"/>
  <c r="E112" i="20"/>
  <c r="U112" i="20" s="1"/>
  <c r="S111" i="20"/>
  <c r="R111" i="20"/>
  <c r="E111" i="20"/>
  <c r="S110" i="20"/>
  <c r="R110" i="20"/>
  <c r="E110" i="20"/>
  <c r="T109" i="20"/>
  <c r="S109" i="20"/>
  <c r="R109" i="20"/>
  <c r="E109" i="20"/>
  <c r="U109" i="20" s="1"/>
  <c r="S108" i="20"/>
  <c r="R108" i="20"/>
  <c r="E108" i="20"/>
  <c r="S107" i="20"/>
  <c r="R107" i="20"/>
  <c r="E107" i="20"/>
  <c r="T107" i="20" s="1"/>
  <c r="T106" i="20"/>
  <c r="S106" i="20"/>
  <c r="R106" i="20"/>
  <c r="E106" i="20"/>
  <c r="U106" i="20" s="1"/>
  <c r="S105" i="20"/>
  <c r="R105" i="20"/>
  <c r="E105" i="20"/>
  <c r="T104" i="20"/>
  <c r="S104" i="20"/>
  <c r="R104" i="20"/>
  <c r="E104" i="20"/>
  <c r="U104" i="20" s="1"/>
  <c r="S103" i="20"/>
  <c r="R103" i="20"/>
  <c r="E103" i="20"/>
  <c r="S102" i="20"/>
  <c r="R102" i="20"/>
  <c r="E102" i="20"/>
  <c r="U101" i="20"/>
  <c r="S101" i="20"/>
  <c r="R101" i="20"/>
  <c r="E101" i="20"/>
  <c r="T101" i="20" s="1"/>
  <c r="S100" i="20"/>
  <c r="R100" i="20"/>
  <c r="E100" i="20"/>
  <c r="U99" i="20"/>
  <c r="S99" i="20"/>
  <c r="R99" i="20"/>
  <c r="E99" i="20"/>
  <c r="T99" i="20" s="1"/>
  <c r="S98" i="20"/>
  <c r="R98" i="20"/>
  <c r="E98" i="20"/>
  <c r="M97" i="20"/>
  <c r="S97" i="20" s="1"/>
  <c r="L97" i="20"/>
  <c r="K97" i="20"/>
  <c r="K114" i="20" s="1"/>
  <c r="J97" i="20"/>
  <c r="J114" i="20" s="1"/>
  <c r="I97" i="20"/>
  <c r="I114" i="20" s="1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O115" i="21"/>
  <c r="N115" i="21"/>
  <c r="M115" i="21"/>
  <c r="S115" i="21" s="1"/>
  <c r="L115" i="21"/>
  <c r="R115" i="21" s="1"/>
  <c r="K115" i="21"/>
  <c r="J115" i="21"/>
  <c r="I115" i="21"/>
  <c r="H115" i="21"/>
  <c r="G115" i="21"/>
  <c r="F115" i="21"/>
  <c r="D115" i="21"/>
  <c r="C115" i="21"/>
  <c r="B115" i="21"/>
  <c r="O114" i="21"/>
  <c r="N114" i="21"/>
  <c r="M114" i="21"/>
  <c r="S114" i="21" s="1"/>
  <c r="U113" i="21"/>
  <c r="T113" i="21"/>
  <c r="S113" i="21"/>
  <c r="R113" i="21"/>
  <c r="U112" i="21"/>
  <c r="S112" i="21"/>
  <c r="R112" i="21"/>
  <c r="E112" i="21"/>
  <c r="T112" i="21" s="1"/>
  <c r="S111" i="21"/>
  <c r="R111" i="21"/>
  <c r="E111" i="21"/>
  <c r="S110" i="21"/>
  <c r="R110" i="21"/>
  <c r="E110" i="21"/>
  <c r="T110" i="21" s="1"/>
  <c r="T109" i="21"/>
  <c r="S109" i="21"/>
  <c r="R109" i="21"/>
  <c r="E109" i="21"/>
  <c r="U109" i="21" s="1"/>
  <c r="S108" i="21"/>
  <c r="R108" i="21"/>
  <c r="E108" i="21"/>
  <c r="T108" i="21" s="1"/>
  <c r="S107" i="21"/>
  <c r="R107" i="21"/>
  <c r="E107" i="21"/>
  <c r="U107" i="21" s="1"/>
  <c r="S106" i="21"/>
  <c r="R106" i="21"/>
  <c r="E106" i="21"/>
  <c r="T105" i="21"/>
  <c r="S105" i="21"/>
  <c r="R105" i="21"/>
  <c r="E105" i="21"/>
  <c r="U105" i="21" s="1"/>
  <c r="S104" i="21"/>
  <c r="R104" i="21"/>
  <c r="E104" i="21"/>
  <c r="S103" i="21"/>
  <c r="R103" i="21"/>
  <c r="E103" i="21"/>
  <c r="U103" i="21" s="1"/>
  <c r="S102" i="21"/>
  <c r="R102" i="21"/>
  <c r="E102" i="21"/>
  <c r="S101" i="21"/>
  <c r="R101" i="21"/>
  <c r="E101" i="21"/>
  <c r="U101" i="21" s="1"/>
  <c r="S100" i="21"/>
  <c r="R100" i="21"/>
  <c r="E100" i="21"/>
  <c r="T100" i="21" s="1"/>
  <c r="S99" i="21"/>
  <c r="R99" i="21"/>
  <c r="E99" i="21"/>
  <c r="U99" i="21" s="1"/>
  <c r="S98" i="21"/>
  <c r="R98" i="21"/>
  <c r="E98" i="21"/>
  <c r="U98" i="21" s="1"/>
  <c r="M97" i="21"/>
  <c r="S97" i="21" s="1"/>
  <c r="L97" i="21"/>
  <c r="K97" i="21"/>
  <c r="K114" i="21" s="1"/>
  <c r="J97" i="21"/>
  <c r="J114" i="21" s="1"/>
  <c r="I97" i="21"/>
  <c r="I114" i="21" s="1"/>
  <c r="H97" i="21"/>
  <c r="H114" i="21" s="1"/>
  <c r="G97" i="21"/>
  <c r="G114" i="21" s="1"/>
  <c r="F97" i="21"/>
  <c r="F114" i="21" s="1"/>
  <c r="D97" i="21"/>
  <c r="D114" i="21" s="1"/>
  <c r="C97" i="21"/>
  <c r="C114" i="21" s="1"/>
  <c r="B97" i="21"/>
  <c r="B114" i="21" s="1"/>
  <c r="O115" i="22"/>
  <c r="N115" i="22"/>
  <c r="M115" i="22"/>
  <c r="S115" i="22" s="1"/>
  <c r="L115" i="22"/>
  <c r="R115" i="22" s="1"/>
  <c r="K115" i="22"/>
  <c r="J115" i="22"/>
  <c r="I115" i="22"/>
  <c r="H115" i="22"/>
  <c r="G115" i="22"/>
  <c r="F115" i="22"/>
  <c r="D115" i="22"/>
  <c r="C115" i="22"/>
  <c r="B115" i="22"/>
  <c r="O114" i="22"/>
  <c r="N114" i="22"/>
  <c r="U113" i="22"/>
  <c r="T113" i="22"/>
  <c r="S113" i="22"/>
  <c r="R113" i="22"/>
  <c r="S112" i="22"/>
  <c r="R112" i="22"/>
  <c r="E112" i="22"/>
  <c r="S111" i="22"/>
  <c r="R111" i="22"/>
  <c r="E111" i="22"/>
  <c r="T111" i="22" s="1"/>
  <c r="S110" i="22"/>
  <c r="R110" i="22"/>
  <c r="E110" i="22"/>
  <c r="U110" i="22" s="1"/>
  <c r="S109" i="22"/>
  <c r="R109" i="22"/>
  <c r="E109" i="22"/>
  <c r="U109" i="22" s="1"/>
  <c r="T108" i="22"/>
  <c r="S108" i="22"/>
  <c r="R108" i="22"/>
  <c r="E108" i="22"/>
  <c r="U108" i="22" s="1"/>
  <c r="S107" i="22"/>
  <c r="R107" i="22"/>
  <c r="E107" i="22"/>
  <c r="S106" i="22"/>
  <c r="R106" i="22"/>
  <c r="E106" i="22"/>
  <c r="U106" i="22" s="1"/>
  <c r="S105" i="22"/>
  <c r="R105" i="22"/>
  <c r="E105" i="22"/>
  <c r="S104" i="22"/>
  <c r="R104" i="22"/>
  <c r="E104" i="22"/>
  <c r="U104" i="22" s="1"/>
  <c r="S103" i="22"/>
  <c r="R103" i="22"/>
  <c r="E103" i="22"/>
  <c r="T103" i="22" s="1"/>
  <c r="S102" i="22"/>
  <c r="R102" i="22"/>
  <c r="E102" i="22"/>
  <c r="U102" i="22" s="1"/>
  <c r="S101" i="22"/>
  <c r="R101" i="22"/>
  <c r="E101" i="22"/>
  <c r="S100" i="22"/>
  <c r="R100" i="22"/>
  <c r="E100" i="22"/>
  <c r="S99" i="22"/>
  <c r="R99" i="22"/>
  <c r="E99" i="22"/>
  <c r="U99" i="22" s="1"/>
  <c r="T98" i="22"/>
  <c r="S98" i="22"/>
  <c r="R98" i="22"/>
  <c r="E98" i="22"/>
  <c r="U98" i="22" s="1"/>
  <c r="M97" i="22"/>
  <c r="M114" i="22" s="1"/>
  <c r="S114" i="22" s="1"/>
  <c r="L97" i="22"/>
  <c r="R97" i="22" s="1"/>
  <c r="K97" i="22"/>
  <c r="K114" i="22" s="1"/>
  <c r="J97" i="22"/>
  <c r="J114" i="22" s="1"/>
  <c r="I97" i="22"/>
  <c r="I114" i="22" s="1"/>
  <c r="H97" i="22"/>
  <c r="H114" i="22" s="1"/>
  <c r="G97" i="22"/>
  <c r="G114" i="22" s="1"/>
  <c r="F97" i="22"/>
  <c r="F114" i="22" s="1"/>
  <c r="D97" i="22"/>
  <c r="D114" i="22" s="1"/>
  <c r="C97" i="22"/>
  <c r="C114" i="22" s="1"/>
  <c r="B97" i="22"/>
  <c r="B114" i="22" s="1"/>
  <c r="O115" i="23"/>
  <c r="N115" i="23"/>
  <c r="M115" i="23"/>
  <c r="S115" i="23" s="1"/>
  <c r="L115" i="23"/>
  <c r="R115" i="23" s="1"/>
  <c r="K115" i="23"/>
  <c r="J115" i="23"/>
  <c r="I115" i="23"/>
  <c r="H115" i="23"/>
  <c r="G115" i="23"/>
  <c r="F115" i="23"/>
  <c r="D115" i="23"/>
  <c r="C115" i="23"/>
  <c r="B115" i="23"/>
  <c r="O114" i="23"/>
  <c r="N114" i="23"/>
  <c r="U113" i="23"/>
  <c r="T113" i="23"/>
  <c r="S113" i="23"/>
  <c r="R113" i="23"/>
  <c r="S112" i="23"/>
  <c r="R112" i="23"/>
  <c r="E112" i="23"/>
  <c r="U111" i="23"/>
  <c r="S111" i="23"/>
  <c r="R111" i="23"/>
  <c r="E111" i="23"/>
  <c r="T111" i="23" s="1"/>
  <c r="T110" i="23"/>
  <c r="S110" i="23"/>
  <c r="R110" i="23"/>
  <c r="E110" i="23"/>
  <c r="U110" i="23" s="1"/>
  <c r="S109" i="23"/>
  <c r="R109" i="23"/>
  <c r="E109" i="23"/>
  <c r="U109" i="23" s="1"/>
  <c r="S108" i="23"/>
  <c r="R108" i="23"/>
  <c r="E108" i="23"/>
  <c r="U108" i="23" s="1"/>
  <c r="S107" i="23"/>
  <c r="R107" i="23"/>
  <c r="E107" i="23"/>
  <c r="U106" i="23"/>
  <c r="S106" i="23"/>
  <c r="R106" i="23"/>
  <c r="E106" i="23"/>
  <c r="T106" i="23" s="1"/>
  <c r="T105" i="23"/>
  <c r="S105" i="23"/>
  <c r="R105" i="23"/>
  <c r="E105" i="23"/>
  <c r="U105" i="23" s="1"/>
  <c r="S104" i="23"/>
  <c r="R104" i="23"/>
  <c r="E104" i="23"/>
  <c r="U104" i="23" s="1"/>
  <c r="S103" i="23"/>
  <c r="R103" i="23"/>
  <c r="E103" i="23"/>
  <c r="S102" i="23"/>
  <c r="R102" i="23"/>
  <c r="E102" i="23"/>
  <c r="S101" i="23"/>
  <c r="R101" i="23"/>
  <c r="E101" i="23"/>
  <c r="U101" i="23" s="1"/>
  <c r="S100" i="23"/>
  <c r="R100" i="23"/>
  <c r="E100" i="23"/>
  <c r="S99" i="23"/>
  <c r="R99" i="23"/>
  <c r="E99" i="23"/>
  <c r="U99" i="23" s="1"/>
  <c r="U98" i="23"/>
  <c r="S98" i="23"/>
  <c r="R98" i="23"/>
  <c r="E98" i="23"/>
  <c r="M97" i="23"/>
  <c r="M114" i="23" s="1"/>
  <c r="S114" i="23" s="1"/>
  <c r="L97" i="23"/>
  <c r="K97" i="23"/>
  <c r="K114" i="23" s="1"/>
  <c r="J97" i="23"/>
  <c r="J114" i="23" s="1"/>
  <c r="I97" i="23"/>
  <c r="I114" i="23" s="1"/>
  <c r="H97" i="23"/>
  <c r="H114" i="23" s="1"/>
  <c r="G97" i="23"/>
  <c r="G114" i="23" s="1"/>
  <c r="F97" i="23"/>
  <c r="F114" i="23" s="1"/>
  <c r="D97" i="23"/>
  <c r="D114" i="23" s="1"/>
  <c r="C97" i="23"/>
  <c r="C114" i="23" s="1"/>
  <c r="B97" i="23"/>
  <c r="B114" i="23" s="1"/>
  <c r="O115" i="24"/>
  <c r="N115" i="24"/>
  <c r="M115" i="24"/>
  <c r="S115" i="24" s="1"/>
  <c r="L115" i="24"/>
  <c r="R115" i="24" s="1"/>
  <c r="K115" i="24"/>
  <c r="J115" i="24"/>
  <c r="I115" i="24"/>
  <c r="H115" i="24"/>
  <c r="G115" i="24"/>
  <c r="F115" i="24"/>
  <c r="D115" i="24"/>
  <c r="C115" i="24"/>
  <c r="B115" i="24"/>
  <c r="O114" i="24"/>
  <c r="N114" i="24"/>
  <c r="U113" i="24"/>
  <c r="T113" i="24"/>
  <c r="S113" i="24"/>
  <c r="R113" i="24"/>
  <c r="S112" i="24"/>
  <c r="R112" i="24"/>
  <c r="E112" i="24"/>
  <c r="U112" i="24" s="1"/>
  <c r="S111" i="24"/>
  <c r="R111" i="24"/>
  <c r="E111" i="24"/>
  <c r="U111" i="24" s="1"/>
  <c r="S110" i="24"/>
  <c r="R110" i="24"/>
  <c r="E110" i="24"/>
  <c r="S109" i="24"/>
  <c r="R109" i="24"/>
  <c r="E109" i="24"/>
  <c r="S108" i="24"/>
  <c r="R108" i="24"/>
  <c r="E108" i="24"/>
  <c r="S107" i="24"/>
  <c r="R107" i="24"/>
  <c r="E107" i="24"/>
  <c r="U107" i="24" s="1"/>
  <c r="S106" i="24"/>
  <c r="R106" i="24"/>
  <c r="E106" i="24"/>
  <c r="U106" i="24" s="1"/>
  <c r="S105" i="24"/>
  <c r="R105" i="24"/>
  <c r="E105" i="24"/>
  <c r="U104" i="24"/>
  <c r="S104" i="24"/>
  <c r="R104" i="24"/>
  <c r="E104" i="24"/>
  <c r="T104" i="24" s="1"/>
  <c r="S103" i="24"/>
  <c r="R103" i="24"/>
  <c r="E103" i="24"/>
  <c r="T103" i="24" s="1"/>
  <c r="U102" i="24"/>
  <c r="S102" i="24"/>
  <c r="R102" i="24"/>
  <c r="E102" i="24"/>
  <c r="T102" i="24" s="1"/>
  <c r="S101" i="24"/>
  <c r="R101" i="24"/>
  <c r="E101" i="24"/>
  <c r="S100" i="24"/>
  <c r="R100" i="24"/>
  <c r="E100" i="24"/>
  <c r="S99" i="24"/>
  <c r="R99" i="24"/>
  <c r="E99" i="24"/>
  <c r="U99" i="24" s="1"/>
  <c r="S98" i="24"/>
  <c r="R98" i="24"/>
  <c r="E98" i="24"/>
  <c r="U98" i="24" s="1"/>
  <c r="M97" i="24"/>
  <c r="L97" i="24"/>
  <c r="K97" i="24"/>
  <c r="K114" i="24" s="1"/>
  <c r="J97" i="24"/>
  <c r="J114" i="24" s="1"/>
  <c r="I97" i="24"/>
  <c r="I114" i="24" s="1"/>
  <c r="H97" i="24"/>
  <c r="H114" i="24" s="1"/>
  <c r="G97" i="24"/>
  <c r="G114" i="24" s="1"/>
  <c r="F97" i="24"/>
  <c r="F114" i="24" s="1"/>
  <c r="D97" i="24"/>
  <c r="D114" i="24" s="1"/>
  <c r="C97" i="24"/>
  <c r="C114" i="24" s="1"/>
  <c r="B97" i="24"/>
  <c r="B114" i="24" s="1"/>
  <c r="O115" i="25"/>
  <c r="N115" i="25"/>
  <c r="M115" i="25"/>
  <c r="S115" i="25" s="1"/>
  <c r="L115" i="25"/>
  <c r="R115" i="25" s="1"/>
  <c r="K115" i="25"/>
  <c r="J115" i="25"/>
  <c r="I115" i="25"/>
  <c r="H115" i="25"/>
  <c r="G115" i="25"/>
  <c r="F115" i="25"/>
  <c r="D115" i="25"/>
  <c r="C115" i="25"/>
  <c r="B115" i="25"/>
  <c r="O114" i="25"/>
  <c r="N114" i="25"/>
  <c r="U113" i="25"/>
  <c r="T113" i="25"/>
  <c r="S113" i="25"/>
  <c r="R113" i="25"/>
  <c r="T112" i="25"/>
  <c r="S112" i="25"/>
  <c r="R112" i="25"/>
  <c r="E112" i="25"/>
  <c r="U112" i="25" s="1"/>
  <c r="S111" i="25"/>
  <c r="R111" i="25"/>
  <c r="E111" i="25"/>
  <c r="S110" i="25"/>
  <c r="R110" i="25"/>
  <c r="E110" i="25"/>
  <c r="U110" i="25" s="1"/>
  <c r="S109" i="25"/>
  <c r="R109" i="25"/>
  <c r="E109" i="25"/>
  <c r="U109" i="25" s="1"/>
  <c r="S108" i="25"/>
  <c r="R108" i="25"/>
  <c r="E108" i="25"/>
  <c r="S107" i="25"/>
  <c r="R107" i="25"/>
  <c r="E107" i="25"/>
  <c r="T107" i="25" s="1"/>
  <c r="U106" i="25"/>
  <c r="S106" i="25"/>
  <c r="R106" i="25"/>
  <c r="E106" i="25"/>
  <c r="T106" i="25" s="1"/>
  <c r="S105" i="25"/>
  <c r="R105" i="25"/>
  <c r="E105" i="25"/>
  <c r="U105" i="25" s="1"/>
  <c r="S104" i="25"/>
  <c r="R104" i="25"/>
  <c r="E104" i="25"/>
  <c r="S103" i="25"/>
  <c r="R103" i="25"/>
  <c r="E103" i="25"/>
  <c r="S102" i="25"/>
  <c r="R102" i="25"/>
  <c r="E102" i="25"/>
  <c r="U102" i="25" s="1"/>
  <c r="T101" i="25"/>
  <c r="S101" i="25"/>
  <c r="R101" i="25"/>
  <c r="E101" i="25"/>
  <c r="U101" i="25" s="1"/>
  <c r="S100" i="25"/>
  <c r="R100" i="25"/>
  <c r="E100" i="25"/>
  <c r="S99" i="25"/>
  <c r="R99" i="25"/>
  <c r="E99" i="25"/>
  <c r="T99" i="25" s="1"/>
  <c r="U98" i="25"/>
  <c r="S98" i="25"/>
  <c r="R98" i="25"/>
  <c r="E98" i="25"/>
  <c r="T98" i="25" s="1"/>
  <c r="M97" i="25"/>
  <c r="M114" i="25" s="1"/>
  <c r="S114" i="25" s="1"/>
  <c r="L97" i="25"/>
  <c r="R97" i="25" s="1"/>
  <c r="K97" i="25"/>
  <c r="K114" i="25" s="1"/>
  <c r="J97" i="25"/>
  <c r="J114" i="25" s="1"/>
  <c r="I97" i="25"/>
  <c r="I114" i="25" s="1"/>
  <c r="H97" i="25"/>
  <c r="H114" i="25" s="1"/>
  <c r="G97" i="25"/>
  <c r="G114" i="25" s="1"/>
  <c r="F97" i="25"/>
  <c r="F114" i="25" s="1"/>
  <c r="D97" i="25"/>
  <c r="D114" i="25" s="1"/>
  <c r="C97" i="25"/>
  <c r="C114" i="25" s="1"/>
  <c r="B97" i="25"/>
  <c r="B114" i="25" s="1"/>
  <c r="O115" i="26"/>
  <c r="N115" i="26"/>
  <c r="M115" i="26"/>
  <c r="S115" i="26" s="1"/>
  <c r="L115" i="26"/>
  <c r="R115" i="26" s="1"/>
  <c r="K115" i="26"/>
  <c r="J115" i="26"/>
  <c r="I115" i="26"/>
  <c r="H115" i="26"/>
  <c r="G115" i="26"/>
  <c r="F115" i="26"/>
  <c r="D115" i="26"/>
  <c r="C115" i="26"/>
  <c r="B115" i="26"/>
  <c r="O114" i="26"/>
  <c r="N114" i="26"/>
  <c r="U113" i="26"/>
  <c r="T113" i="26"/>
  <c r="S113" i="26"/>
  <c r="R113" i="26"/>
  <c r="T112" i="26"/>
  <c r="S112" i="26"/>
  <c r="R112" i="26"/>
  <c r="E112" i="26"/>
  <c r="U112" i="26" s="1"/>
  <c r="S111" i="26"/>
  <c r="R111" i="26"/>
  <c r="E111" i="26"/>
  <c r="T111" i="26" s="1"/>
  <c r="S110" i="26"/>
  <c r="R110" i="26"/>
  <c r="E110" i="26"/>
  <c r="T110" i="26" s="1"/>
  <c r="S109" i="26"/>
  <c r="R109" i="26"/>
  <c r="E109" i="26"/>
  <c r="T109" i="26" s="1"/>
  <c r="S108" i="26"/>
  <c r="R108" i="26"/>
  <c r="E108" i="26"/>
  <c r="U108" i="26" s="1"/>
  <c r="S107" i="26"/>
  <c r="R107" i="26"/>
  <c r="E107" i="26"/>
  <c r="S106" i="26"/>
  <c r="R106" i="26"/>
  <c r="E106" i="26"/>
  <c r="S105" i="26"/>
  <c r="R105" i="26"/>
  <c r="E105" i="26"/>
  <c r="U105" i="26" s="1"/>
  <c r="S104" i="26"/>
  <c r="R104" i="26"/>
  <c r="E104" i="26"/>
  <c r="U104" i="26" s="1"/>
  <c r="S103" i="26"/>
  <c r="R103" i="26"/>
  <c r="E103" i="26"/>
  <c r="T103" i="26" s="1"/>
  <c r="U102" i="26"/>
  <c r="S102" i="26"/>
  <c r="R102" i="26"/>
  <c r="E102" i="26"/>
  <c r="T102" i="26" s="1"/>
  <c r="U101" i="26"/>
  <c r="S101" i="26"/>
  <c r="R101" i="26"/>
  <c r="E101" i="26"/>
  <c r="T101" i="26" s="1"/>
  <c r="S100" i="26"/>
  <c r="R100" i="26"/>
  <c r="E100" i="26"/>
  <c r="U100" i="26" s="1"/>
  <c r="S99" i="26"/>
  <c r="R99" i="26"/>
  <c r="E99" i="26"/>
  <c r="S98" i="26"/>
  <c r="R98" i="26"/>
  <c r="E98" i="26"/>
  <c r="M97" i="26"/>
  <c r="M114" i="26" s="1"/>
  <c r="S114" i="26" s="1"/>
  <c r="L97" i="26"/>
  <c r="L114" i="26" s="1"/>
  <c r="R114" i="26" s="1"/>
  <c r="K97" i="26"/>
  <c r="K114" i="26" s="1"/>
  <c r="J97" i="26"/>
  <c r="J114" i="26" s="1"/>
  <c r="I97" i="26"/>
  <c r="I114" i="26" s="1"/>
  <c r="H97" i="26"/>
  <c r="H114" i="26" s="1"/>
  <c r="G97" i="26"/>
  <c r="G114" i="26" s="1"/>
  <c r="F97" i="26"/>
  <c r="F114" i="26" s="1"/>
  <c r="D97" i="26"/>
  <c r="D114" i="26" s="1"/>
  <c r="C97" i="26"/>
  <c r="C114" i="26" s="1"/>
  <c r="B97" i="26"/>
  <c r="B114" i="26" s="1"/>
  <c r="O115" i="27"/>
  <c r="N115" i="27"/>
  <c r="M115" i="27"/>
  <c r="S115" i="27" s="1"/>
  <c r="L115" i="27"/>
  <c r="R115" i="27" s="1"/>
  <c r="K115" i="27"/>
  <c r="J115" i="27"/>
  <c r="I115" i="27"/>
  <c r="H115" i="27"/>
  <c r="G115" i="27"/>
  <c r="F115" i="27"/>
  <c r="D115" i="27"/>
  <c r="C115" i="27"/>
  <c r="B115" i="27"/>
  <c r="O114" i="27"/>
  <c r="N114" i="27"/>
  <c r="M114" i="27"/>
  <c r="S114" i="27" s="1"/>
  <c r="U113" i="27"/>
  <c r="T113" i="27"/>
  <c r="S113" i="27"/>
  <c r="R113" i="27"/>
  <c r="U112" i="27"/>
  <c r="S112" i="27"/>
  <c r="R112" i="27"/>
  <c r="E112" i="27"/>
  <c r="T112" i="27" s="1"/>
  <c r="S111" i="27"/>
  <c r="R111" i="27"/>
  <c r="E111" i="27"/>
  <c r="U111" i="27" s="1"/>
  <c r="S110" i="27"/>
  <c r="R110" i="27"/>
  <c r="E110" i="27"/>
  <c r="S109" i="27"/>
  <c r="R109" i="27"/>
  <c r="E109" i="27"/>
  <c r="S108" i="27"/>
  <c r="R108" i="27"/>
  <c r="E108" i="27"/>
  <c r="U108" i="27" s="1"/>
  <c r="S107" i="27"/>
  <c r="R107" i="27"/>
  <c r="E107" i="27"/>
  <c r="U107" i="27" s="1"/>
  <c r="S106" i="27"/>
  <c r="R106" i="27"/>
  <c r="E106" i="27"/>
  <c r="T106" i="27" s="1"/>
  <c r="S105" i="27"/>
  <c r="R105" i="27"/>
  <c r="E105" i="27"/>
  <c r="T105" i="27" s="1"/>
  <c r="S104" i="27"/>
  <c r="R104" i="27"/>
  <c r="E104" i="27"/>
  <c r="T104" i="27" s="1"/>
  <c r="S103" i="27"/>
  <c r="R103" i="27"/>
  <c r="E103" i="27"/>
  <c r="U103" i="27" s="1"/>
  <c r="S102" i="27"/>
  <c r="R102" i="27"/>
  <c r="E102" i="27"/>
  <c r="S101" i="27"/>
  <c r="R101" i="27"/>
  <c r="E101" i="27"/>
  <c r="S100" i="27"/>
  <c r="R100" i="27"/>
  <c r="E100" i="27"/>
  <c r="U100" i="27" s="1"/>
  <c r="S99" i="27"/>
  <c r="R99" i="27"/>
  <c r="E99" i="27"/>
  <c r="U99" i="27" s="1"/>
  <c r="S98" i="27"/>
  <c r="R98" i="27"/>
  <c r="E98" i="27"/>
  <c r="U98" i="27" s="1"/>
  <c r="M97" i="27"/>
  <c r="S97" i="27" s="1"/>
  <c r="L97" i="27"/>
  <c r="L114" i="27" s="1"/>
  <c r="R114" i="27" s="1"/>
  <c r="K97" i="27"/>
  <c r="K114" i="27" s="1"/>
  <c r="J97" i="27"/>
  <c r="J114" i="27" s="1"/>
  <c r="I97" i="27"/>
  <c r="I114" i="27" s="1"/>
  <c r="H97" i="27"/>
  <c r="H114" i="27" s="1"/>
  <c r="G97" i="27"/>
  <c r="G114" i="27" s="1"/>
  <c r="F97" i="27"/>
  <c r="F114" i="27" s="1"/>
  <c r="D97" i="27"/>
  <c r="D114" i="27" s="1"/>
  <c r="C97" i="27"/>
  <c r="C114" i="27" s="1"/>
  <c r="B97" i="27"/>
  <c r="B114" i="27" s="1"/>
  <c r="O115" i="28"/>
  <c r="N115" i="28"/>
  <c r="M115" i="28"/>
  <c r="S115" i="28" s="1"/>
  <c r="L115" i="28"/>
  <c r="R115" i="28" s="1"/>
  <c r="K115" i="28"/>
  <c r="J115" i="28"/>
  <c r="I115" i="28"/>
  <c r="H115" i="28"/>
  <c r="G115" i="28"/>
  <c r="F115" i="28"/>
  <c r="D115" i="28"/>
  <c r="C115" i="28"/>
  <c r="B115" i="28"/>
  <c r="O114" i="28"/>
  <c r="N114" i="28"/>
  <c r="L114" i="28"/>
  <c r="R114" i="28" s="1"/>
  <c r="U113" i="28"/>
  <c r="T113" i="28"/>
  <c r="S113" i="28"/>
  <c r="R113" i="28"/>
  <c r="S112" i="28"/>
  <c r="R112" i="28"/>
  <c r="E112" i="28"/>
  <c r="S111" i="28"/>
  <c r="R111" i="28"/>
  <c r="E111" i="28"/>
  <c r="U111" i="28" s="1"/>
  <c r="S110" i="28"/>
  <c r="R110" i="28"/>
  <c r="E110" i="28"/>
  <c r="U110" i="28" s="1"/>
  <c r="S109" i="28"/>
  <c r="R109" i="28"/>
  <c r="E109" i="28"/>
  <c r="T109" i="28" s="1"/>
  <c r="U108" i="28"/>
  <c r="S108" i="28"/>
  <c r="R108" i="28"/>
  <c r="E108" i="28"/>
  <c r="T108" i="28" s="1"/>
  <c r="S107" i="28"/>
  <c r="R107" i="28"/>
  <c r="E107" i="28"/>
  <c r="T107" i="28" s="1"/>
  <c r="S106" i="28"/>
  <c r="R106" i="28"/>
  <c r="E106" i="28"/>
  <c r="U106" i="28" s="1"/>
  <c r="S105" i="28"/>
  <c r="R105" i="28"/>
  <c r="E105" i="28"/>
  <c r="U105" i="28" s="1"/>
  <c r="S104" i="28"/>
  <c r="R104" i="28"/>
  <c r="E104" i="28"/>
  <c r="T103" i="28"/>
  <c r="S103" i="28"/>
  <c r="R103" i="28"/>
  <c r="E103" i="28"/>
  <c r="U103" i="28" s="1"/>
  <c r="T102" i="28"/>
  <c r="S102" i="28"/>
  <c r="R102" i="28"/>
  <c r="E102" i="28"/>
  <c r="U102" i="28" s="1"/>
  <c r="S101" i="28"/>
  <c r="R101" i="28"/>
  <c r="E101" i="28"/>
  <c r="T101" i="28" s="1"/>
  <c r="S100" i="28"/>
  <c r="R100" i="28"/>
  <c r="E100" i="28"/>
  <c r="T100" i="28" s="1"/>
  <c r="S99" i="28"/>
  <c r="R99" i="28"/>
  <c r="E99" i="28"/>
  <c r="T99" i="28" s="1"/>
  <c r="S98" i="28"/>
  <c r="R98" i="28"/>
  <c r="E98" i="28"/>
  <c r="U98" i="28" s="1"/>
  <c r="M97" i="28"/>
  <c r="L97" i="28"/>
  <c r="R97" i="28" s="1"/>
  <c r="K97" i="28"/>
  <c r="K114" i="28" s="1"/>
  <c r="J97" i="28"/>
  <c r="J114" i="28" s="1"/>
  <c r="I97" i="28"/>
  <c r="I114" i="28" s="1"/>
  <c r="H97" i="28"/>
  <c r="H114" i="28" s="1"/>
  <c r="G97" i="28"/>
  <c r="G114" i="28" s="1"/>
  <c r="F97" i="28"/>
  <c r="F114" i="28" s="1"/>
  <c r="D97" i="28"/>
  <c r="D114" i="28" s="1"/>
  <c r="C97" i="28"/>
  <c r="C114" i="28" s="1"/>
  <c r="B97" i="28"/>
  <c r="B114" i="28" s="1"/>
  <c r="O115" i="29"/>
  <c r="N115" i="29"/>
  <c r="M115" i="29"/>
  <c r="S115" i="29" s="1"/>
  <c r="L115" i="29"/>
  <c r="R115" i="29" s="1"/>
  <c r="K115" i="29"/>
  <c r="J115" i="29"/>
  <c r="I115" i="29"/>
  <c r="H115" i="29"/>
  <c r="G115" i="29"/>
  <c r="F115" i="29"/>
  <c r="D115" i="29"/>
  <c r="C115" i="29"/>
  <c r="B115" i="29"/>
  <c r="O114" i="29"/>
  <c r="N114" i="29"/>
  <c r="U113" i="29"/>
  <c r="T113" i="29"/>
  <c r="S113" i="29"/>
  <c r="R113" i="29"/>
  <c r="S112" i="29"/>
  <c r="R112" i="29"/>
  <c r="E112" i="29"/>
  <c r="S111" i="29"/>
  <c r="R111" i="29"/>
  <c r="E111" i="29"/>
  <c r="T111" i="29" s="1"/>
  <c r="S110" i="29"/>
  <c r="R110" i="29"/>
  <c r="E110" i="29"/>
  <c r="T110" i="29" s="1"/>
  <c r="S109" i="29"/>
  <c r="R109" i="29"/>
  <c r="E109" i="29"/>
  <c r="U109" i="29" s="1"/>
  <c r="U108" i="29"/>
  <c r="S108" i="29"/>
  <c r="R108" i="29"/>
  <c r="E108" i="29"/>
  <c r="T108" i="29" s="1"/>
  <c r="S107" i="29"/>
  <c r="R107" i="29"/>
  <c r="E107" i="29"/>
  <c r="T106" i="29"/>
  <c r="S106" i="29"/>
  <c r="R106" i="29"/>
  <c r="E106" i="29"/>
  <c r="U106" i="29" s="1"/>
  <c r="S105" i="29"/>
  <c r="R105" i="29"/>
  <c r="E105" i="29"/>
  <c r="U105" i="29" s="1"/>
  <c r="S104" i="29"/>
  <c r="R104" i="29"/>
  <c r="E104" i="29"/>
  <c r="S103" i="29"/>
  <c r="R103" i="29"/>
  <c r="E103" i="29"/>
  <c r="T103" i="29" s="1"/>
  <c r="S102" i="29"/>
  <c r="R102" i="29"/>
  <c r="E102" i="29"/>
  <c r="T102" i="29" s="1"/>
  <c r="S101" i="29"/>
  <c r="R101" i="29"/>
  <c r="E101" i="29"/>
  <c r="U101" i="29" s="1"/>
  <c r="U100" i="29"/>
  <c r="T100" i="29"/>
  <c r="S100" i="29"/>
  <c r="R100" i="29"/>
  <c r="E100" i="29"/>
  <c r="S99" i="29"/>
  <c r="R99" i="29"/>
  <c r="E99" i="29"/>
  <c r="T98" i="29"/>
  <c r="S98" i="29"/>
  <c r="R98" i="29"/>
  <c r="E98" i="29"/>
  <c r="U98" i="29" s="1"/>
  <c r="M97" i="29"/>
  <c r="S97" i="29" s="1"/>
  <c r="L97" i="29"/>
  <c r="K97" i="29"/>
  <c r="K114" i="29" s="1"/>
  <c r="J97" i="29"/>
  <c r="J114" i="29" s="1"/>
  <c r="I97" i="29"/>
  <c r="I114" i="29" s="1"/>
  <c r="H97" i="29"/>
  <c r="H114" i="29" s="1"/>
  <c r="G97" i="29"/>
  <c r="G114" i="29" s="1"/>
  <c r="F97" i="29"/>
  <c r="F114" i="29" s="1"/>
  <c r="D97" i="29"/>
  <c r="D114" i="29" s="1"/>
  <c r="C97" i="29"/>
  <c r="C114" i="29" s="1"/>
  <c r="B97" i="29"/>
  <c r="B114" i="29" s="1"/>
  <c r="O115" i="30"/>
  <c r="N115" i="30"/>
  <c r="M115" i="30"/>
  <c r="S115" i="30" s="1"/>
  <c r="L115" i="30"/>
  <c r="R115" i="30" s="1"/>
  <c r="K115" i="30"/>
  <c r="J115" i="30"/>
  <c r="I115" i="30"/>
  <c r="H115" i="30"/>
  <c r="G115" i="30"/>
  <c r="F115" i="30"/>
  <c r="D115" i="30"/>
  <c r="C115" i="30"/>
  <c r="B115" i="30"/>
  <c r="O114" i="30"/>
  <c r="N114" i="30"/>
  <c r="U113" i="30"/>
  <c r="T113" i="30"/>
  <c r="S113" i="30"/>
  <c r="R113" i="30"/>
  <c r="S112" i="30"/>
  <c r="R112" i="30"/>
  <c r="E112" i="30"/>
  <c r="T112" i="30" s="1"/>
  <c r="U111" i="30"/>
  <c r="T111" i="30"/>
  <c r="S111" i="30"/>
  <c r="R111" i="30"/>
  <c r="E111" i="30"/>
  <c r="S110" i="30"/>
  <c r="R110" i="30"/>
  <c r="E110" i="30"/>
  <c r="S109" i="30"/>
  <c r="R109" i="30"/>
  <c r="E109" i="30"/>
  <c r="U109" i="30" s="1"/>
  <c r="S108" i="30"/>
  <c r="R108" i="30"/>
  <c r="E108" i="30"/>
  <c r="U108" i="30" s="1"/>
  <c r="S107" i="30"/>
  <c r="R107" i="30"/>
  <c r="E107" i="30"/>
  <c r="T106" i="30"/>
  <c r="S106" i="30"/>
  <c r="R106" i="30"/>
  <c r="E106" i="30"/>
  <c r="U106" i="30" s="1"/>
  <c r="U105" i="30"/>
  <c r="S105" i="30"/>
  <c r="R105" i="30"/>
  <c r="E105" i="30"/>
  <c r="T105" i="30" s="1"/>
  <c r="U104" i="30"/>
  <c r="S104" i="30"/>
  <c r="R104" i="30"/>
  <c r="E104" i="30"/>
  <c r="T104" i="30" s="1"/>
  <c r="S103" i="30"/>
  <c r="R103" i="30"/>
  <c r="E103" i="30"/>
  <c r="U103" i="30" s="1"/>
  <c r="S102" i="30"/>
  <c r="R102" i="30"/>
  <c r="E102" i="30"/>
  <c r="S101" i="30"/>
  <c r="R101" i="30"/>
  <c r="E101" i="30"/>
  <c r="U101" i="30" s="1"/>
  <c r="T100" i="30"/>
  <c r="S100" i="30"/>
  <c r="R100" i="30"/>
  <c r="E100" i="30"/>
  <c r="U100" i="30" s="1"/>
  <c r="S99" i="30"/>
  <c r="R99" i="30"/>
  <c r="E99" i="30"/>
  <c r="U99" i="30" s="1"/>
  <c r="U98" i="30"/>
  <c r="S98" i="30"/>
  <c r="R98" i="30"/>
  <c r="E98" i="30"/>
  <c r="T98" i="30" s="1"/>
  <c r="M97" i="30"/>
  <c r="S97" i="30" s="1"/>
  <c r="L97" i="30"/>
  <c r="R97" i="30" s="1"/>
  <c r="K97" i="30"/>
  <c r="K114" i="30" s="1"/>
  <c r="J97" i="30"/>
  <c r="J114" i="30" s="1"/>
  <c r="I97" i="30"/>
  <c r="I114" i="30" s="1"/>
  <c r="H97" i="30"/>
  <c r="H114" i="30" s="1"/>
  <c r="G97" i="30"/>
  <c r="G114" i="30" s="1"/>
  <c r="F97" i="30"/>
  <c r="F114" i="30" s="1"/>
  <c r="D97" i="30"/>
  <c r="D114" i="30" s="1"/>
  <c r="C97" i="30"/>
  <c r="C114" i="30" s="1"/>
  <c r="B97" i="30"/>
  <c r="B114" i="30" s="1"/>
  <c r="R115" i="31"/>
  <c r="O115" i="31"/>
  <c r="N115" i="31"/>
  <c r="M115" i="31"/>
  <c r="S115" i="31" s="1"/>
  <c r="L115" i="31"/>
  <c r="K115" i="31"/>
  <c r="J115" i="31"/>
  <c r="I115" i="31"/>
  <c r="H115" i="31"/>
  <c r="G115" i="31"/>
  <c r="F115" i="31"/>
  <c r="D115" i="31"/>
  <c r="C115" i="31"/>
  <c r="B115" i="31"/>
  <c r="O114" i="31"/>
  <c r="N114" i="31"/>
  <c r="U113" i="31"/>
  <c r="T113" i="31"/>
  <c r="S113" i="31"/>
  <c r="R113" i="31"/>
  <c r="S112" i="31"/>
  <c r="R112" i="31"/>
  <c r="E112" i="31"/>
  <c r="U112" i="31" s="1"/>
  <c r="T111" i="31"/>
  <c r="S111" i="31"/>
  <c r="R111" i="31"/>
  <c r="E111" i="31"/>
  <c r="U111" i="31" s="1"/>
  <c r="S110" i="31"/>
  <c r="R110" i="31"/>
  <c r="E110" i="31"/>
  <c r="T110" i="31" s="1"/>
  <c r="U109" i="31"/>
  <c r="T109" i="31"/>
  <c r="S109" i="31"/>
  <c r="R109" i="31"/>
  <c r="E109" i="31"/>
  <c r="S108" i="31"/>
  <c r="R108" i="31"/>
  <c r="E108" i="31"/>
  <c r="T108" i="31" s="1"/>
  <c r="S107" i="31"/>
  <c r="R107" i="31"/>
  <c r="E107" i="31"/>
  <c r="U107" i="31" s="1"/>
  <c r="S106" i="31"/>
  <c r="R106" i="31"/>
  <c r="E106" i="31"/>
  <c r="U106" i="31" s="1"/>
  <c r="S105" i="31"/>
  <c r="R105" i="31"/>
  <c r="E105" i="31"/>
  <c r="S104" i="31"/>
  <c r="R104" i="31"/>
  <c r="E104" i="31"/>
  <c r="U104" i="31" s="1"/>
  <c r="T103" i="31"/>
  <c r="S103" i="31"/>
  <c r="R103" i="31"/>
  <c r="E103" i="31"/>
  <c r="U103" i="31" s="1"/>
  <c r="S102" i="31"/>
  <c r="R102" i="31"/>
  <c r="E102" i="31"/>
  <c r="T101" i="31"/>
  <c r="S101" i="31"/>
  <c r="R101" i="31"/>
  <c r="E101" i="31"/>
  <c r="U101" i="31" s="1"/>
  <c r="U100" i="31"/>
  <c r="S100" i="31"/>
  <c r="R100" i="31"/>
  <c r="E100" i="31"/>
  <c r="T100" i="31" s="1"/>
  <c r="S99" i="31"/>
  <c r="R99" i="31"/>
  <c r="E99" i="31"/>
  <c r="U99" i="31" s="1"/>
  <c r="T98" i="31"/>
  <c r="S98" i="31"/>
  <c r="R98" i="31"/>
  <c r="E98" i="31"/>
  <c r="U98" i="31" s="1"/>
  <c r="M97" i="31"/>
  <c r="L97" i="31"/>
  <c r="L114" i="31" s="1"/>
  <c r="R114" i="31" s="1"/>
  <c r="K97" i="31"/>
  <c r="K114" i="31" s="1"/>
  <c r="J97" i="31"/>
  <c r="J114" i="31" s="1"/>
  <c r="I97" i="31"/>
  <c r="I114" i="31" s="1"/>
  <c r="H97" i="31"/>
  <c r="H114" i="31" s="1"/>
  <c r="G97" i="31"/>
  <c r="G114" i="31" s="1"/>
  <c r="F97" i="31"/>
  <c r="F114" i="31" s="1"/>
  <c r="D97" i="31"/>
  <c r="D114" i="31" s="1"/>
  <c r="C97" i="31"/>
  <c r="C114" i="31" s="1"/>
  <c r="B97" i="31"/>
  <c r="B114" i="31" s="1"/>
  <c r="O115" i="32"/>
  <c r="N115" i="32"/>
  <c r="M115" i="32"/>
  <c r="S115" i="32" s="1"/>
  <c r="L115" i="32"/>
  <c r="R115" i="32" s="1"/>
  <c r="K115" i="32"/>
  <c r="J115" i="32"/>
  <c r="I115" i="32"/>
  <c r="H115" i="32"/>
  <c r="G115" i="32"/>
  <c r="F115" i="32"/>
  <c r="D115" i="32"/>
  <c r="C115" i="32"/>
  <c r="B115" i="32"/>
  <c r="O114" i="32"/>
  <c r="N114" i="32"/>
  <c r="B114" i="32"/>
  <c r="U113" i="32"/>
  <c r="T113" i="32"/>
  <c r="S113" i="32"/>
  <c r="R113" i="32"/>
  <c r="S112" i="32"/>
  <c r="R112" i="32"/>
  <c r="E112" i="32"/>
  <c r="T112" i="32" s="1"/>
  <c r="S111" i="32"/>
  <c r="R111" i="32"/>
  <c r="E111" i="32"/>
  <c r="T111" i="32" s="1"/>
  <c r="S110" i="32"/>
  <c r="R110" i="32"/>
  <c r="E110" i="32"/>
  <c r="U110" i="32" s="1"/>
  <c r="T109" i="32"/>
  <c r="S109" i="32"/>
  <c r="R109" i="32"/>
  <c r="E109" i="32"/>
  <c r="U109" i="32" s="1"/>
  <c r="S108" i="32"/>
  <c r="R108" i="32"/>
  <c r="E108" i="32"/>
  <c r="S107" i="32"/>
  <c r="R107" i="32"/>
  <c r="E107" i="32"/>
  <c r="U107" i="32" s="1"/>
  <c r="S106" i="32"/>
  <c r="R106" i="32"/>
  <c r="E106" i="32"/>
  <c r="U106" i="32" s="1"/>
  <c r="S105" i="32"/>
  <c r="R105" i="32"/>
  <c r="E105" i="32"/>
  <c r="S104" i="32"/>
  <c r="R104" i="32"/>
  <c r="E104" i="32"/>
  <c r="U104" i="32" s="1"/>
  <c r="S103" i="32"/>
  <c r="R103" i="32"/>
  <c r="E103" i="32"/>
  <c r="T103" i="32" s="1"/>
  <c r="T102" i="32"/>
  <c r="S102" i="32"/>
  <c r="R102" i="32"/>
  <c r="E102" i="32"/>
  <c r="U102" i="32" s="1"/>
  <c r="T101" i="32"/>
  <c r="S101" i="32"/>
  <c r="R101" i="32"/>
  <c r="E101" i="32"/>
  <c r="U101" i="32" s="1"/>
  <c r="S100" i="32"/>
  <c r="R100" i="32"/>
  <c r="E100" i="32"/>
  <c r="S99" i="32"/>
  <c r="R99" i="32"/>
  <c r="E99" i="32"/>
  <c r="U99" i="32" s="1"/>
  <c r="S98" i="32"/>
  <c r="R98" i="32"/>
  <c r="E98" i="32"/>
  <c r="U98" i="32" s="1"/>
  <c r="M97" i="32"/>
  <c r="L97" i="32"/>
  <c r="K97" i="32"/>
  <c r="K114" i="32" s="1"/>
  <c r="J97" i="32"/>
  <c r="J114" i="32" s="1"/>
  <c r="I97" i="32"/>
  <c r="I114" i="32" s="1"/>
  <c r="H97" i="32"/>
  <c r="H114" i="32" s="1"/>
  <c r="G97" i="32"/>
  <c r="G114" i="32" s="1"/>
  <c r="F97" i="32"/>
  <c r="F114" i="32" s="1"/>
  <c r="D97" i="32"/>
  <c r="D114" i="32" s="1"/>
  <c r="C97" i="32"/>
  <c r="C114" i="32" s="1"/>
  <c r="B97" i="32"/>
  <c r="O115" i="33"/>
  <c r="N115" i="33"/>
  <c r="M115" i="33"/>
  <c r="S115" i="33" s="1"/>
  <c r="L115" i="33"/>
  <c r="R115" i="33" s="1"/>
  <c r="K115" i="33"/>
  <c r="J115" i="33"/>
  <c r="I115" i="33"/>
  <c r="H115" i="33"/>
  <c r="G115" i="33"/>
  <c r="F115" i="33"/>
  <c r="D115" i="33"/>
  <c r="C115" i="33"/>
  <c r="B115" i="33"/>
  <c r="O114" i="33"/>
  <c r="N114" i="33"/>
  <c r="I114" i="33"/>
  <c r="U113" i="33"/>
  <c r="T113" i="33"/>
  <c r="S113" i="33"/>
  <c r="R113" i="33"/>
  <c r="S112" i="33"/>
  <c r="R112" i="33"/>
  <c r="E112" i="33"/>
  <c r="S111" i="33"/>
  <c r="R111" i="33"/>
  <c r="E111" i="33"/>
  <c r="U111" i="33" s="1"/>
  <c r="S110" i="33"/>
  <c r="R110" i="33"/>
  <c r="E110" i="33"/>
  <c r="S109" i="33"/>
  <c r="R109" i="33"/>
  <c r="E109" i="33"/>
  <c r="U109" i="33" s="1"/>
  <c r="S108" i="33"/>
  <c r="R108" i="33"/>
  <c r="E108" i="33"/>
  <c r="S107" i="33"/>
  <c r="R107" i="33"/>
  <c r="E107" i="33"/>
  <c r="U107" i="33" s="1"/>
  <c r="U106" i="33"/>
  <c r="S106" i="33"/>
  <c r="R106" i="33"/>
  <c r="E106" i="33"/>
  <c r="T106" i="33" s="1"/>
  <c r="S105" i="33"/>
  <c r="R105" i="33"/>
  <c r="E105" i="33"/>
  <c r="U105" i="33" s="1"/>
  <c r="U104" i="33"/>
  <c r="T104" i="33"/>
  <c r="S104" i="33"/>
  <c r="R104" i="33"/>
  <c r="E104" i="33"/>
  <c r="S103" i="33"/>
  <c r="R103" i="33"/>
  <c r="E103" i="33"/>
  <c r="S102" i="33"/>
  <c r="R102" i="33"/>
  <c r="E102" i="33"/>
  <c r="U102" i="33" s="1"/>
  <c r="S101" i="33"/>
  <c r="R101" i="33"/>
  <c r="E101" i="33"/>
  <c r="U101" i="33" s="1"/>
  <c r="S100" i="33"/>
  <c r="R100" i="33"/>
  <c r="E100" i="33"/>
  <c r="U99" i="33"/>
  <c r="S99" i="33"/>
  <c r="R99" i="33"/>
  <c r="E99" i="33"/>
  <c r="T99" i="33" s="1"/>
  <c r="T98" i="33"/>
  <c r="S98" i="33"/>
  <c r="R98" i="33"/>
  <c r="E98" i="33"/>
  <c r="U98" i="33" s="1"/>
  <c r="M97" i="33"/>
  <c r="M114" i="33" s="1"/>
  <c r="S114" i="33" s="1"/>
  <c r="L97" i="33"/>
  <c r="K97" i="33"/>
  <c r="K114" i="33" s="1"/>
  <c r="J97" i="33"/>
  <c r="J114" i="33" s="1"/>
  <c r="I97" i="33"/>
  <c r="H97" i="33"/>
  <c r="H114" i="33" s="1"/>
  <c r="G97" i="33"/>
  <c r="G114" i="33" s="1"/>
  <c r="F97" i="33"/>
  <c r="F114" i="33" s="1"/>
  <c r="D97" i="33"/>
  <c r="D114" i="33" s="1"/>
  <c r="C97" i="33"/>
  <c r="C114" i="33" s="1"/>
  <c r="B97" i="33"/>
  <c r="B114" i="33" s="1"/>
  <c r="O115" i="34"/>
  <c r="N115" i="34"/>
  <c r="M115" i="34"/>
  <c r="S115" i="34" s="1"/>
  <c r="L115" i="34"/>
  <c r="R115" i="34" s="1"/>
  <c r="K115" i="34"/>
  <c r="J115" i="34"/>
  <c r="I115" i="34"/>
  <c r="H115" i="34"/>
  <c r="G115" i="34"/>
  <c r="F115" i="34"/>
  <c r="D115" i="34"/>
  <c r="C115" i="34"/>
  <c r="B115" i="34"/>
  <c r="O114" i="34"/>
  <c r="N114" i="34"/>
  <c r="U113" i="34"/>
  <c r="T113" i="34"/>
  <c r="S113" i="34"/>
  <c r="R113" i="34"/>
  <c r="S112" i="34"/>
  <c r="R112" i="34"/>
  <c r="E112" i="34"/>
  <c r="U112" i="34" s="1"/>
  <c r="S111" i="34"/>
  <c r="R111" i="34"/>
  <c r="E111" i="34"/>
  <c r="S110" i="34"/>
  <c r="R110" i="34"/>
  <c r="E110" i="34"/>
  <c r="T110" i="34" s="1"/>
  <c r="U109" i="34"/>
  <c r="S109" i="34"/>
  <c r="R109" i="34"/>
  <c r="E109" i="34"/>
  <c r="T109" i="34" s="1"/>
  <c r="S108" i="34"/>
  <c r="R108" i="34"/>
  <c r="E108" i="34"/>
  <c r="U108" i="34" s="1"/>
  <c r="U107" i="34"/>
  <c r="T107" i="34"/>
  <c r="S107" i="34"/>
  <c r="R107" i="34"/>
  <c r="E107" i="34"/>
  <c r="S106" i="34"/>
  <c r="R106" i="34"/>
  <c r="E106" i="34"/>
  <c r="S105" i="34"/>
  <c r="R105" i="34"/>
  <c r="E105" i="34"/>
  <c r="U105" i="34" s="1"/>
  <c r="S104" i="34"/>
  <c r="R104" i="34"/>
  <c r="E104" i="34"/>
  <c r="U104" i="34" s="1"/>
  <c r="S103" i="34"/>
  <c r="R103" i="34"/>
  <c r="E103" i="34"/>
  <c r="S102" i="34"/>
  <c r="R102" i="34"/>
  <c r="E102" i="34"/>
  <c r="T102" i="34" s="1"/>
  <c r="S101" i="34"/>
  <c r="R101" i="34"/>
  <c r="E101" i="34"/>
  <c r="T101" i="34" s="1"/>
  <c r="U100" i="34"/>
  <c r="S100" i="34"/>
  <c r="R100" i="34"/>
  <c r="E100" i="34"/>
  <c r="T100" i="34" s="1"/>
  <c r="S99" i="34"/>
  <c r="R99" i="34"/>
  <c r="E99" i="34"/>
  <c r="U99" i="34" s="1"/>
  <c r="S98" i="34"/>
  <c r="R98" i="34"/>
  <c r="E98" i="34"/>
  <c r="M97" i="34"/>
  <c r="M114" i="34" s="1"/>
  <c r="S114" i="34" s="1"/>
  <c r="L97" i="34"/>
  <c r="L114" i="34" s="1"/>
  <c r="R114" i="34" s="1"/>
  <c r="K97" i="34"/>
  <c r="K114" i="34" s="1"/>
  <c r="J97" i="34"/>
  <c r="J114" i="34" s="1"/>
  <c r="I97" i="34"/>
  <c r="I114" i="34" s="1"/>
  <c r="H97" i="34"/>
  <c r="H114" i="34" s="1"/>
  <c r="G97" i="34"/>
  <c r="G114" i="34" s="1"/>
  <c r="F97" i="34"/>
  <c r="F114" i="34" s="1"/>
  <c r="D97" i="34"/>
  <c r="D114" i="34" s="1"/>
  <c r="C97" i="34"/>
  <c r="C114" i="34" s="1"/>
  <c r="B97" i="34"/>
  <c r="B114" i="34" s="1"/>
  <c r="O115" i="35"/>
  <c r="N115" i="35"/>
  <c r="M115" i="35"/>
  <c r="S115" i="35" s="1"/>
  <c r="L115" i="35"/>
  <c r="R115" i="35" s="1"/>
  <c r="K115" i="35"/>
  <c r="J115" i="35"/>
  <c r="I115" i="35"/>
  <c r="H115" i="35"/>
  <c r="G115" i="35"/>
  <c r="F115" i="35"/>
  <c r="D115" i="35"/>
  <c r="C115" i="35"/>
  <c r="B115" i="35"/>
  <c r="O114" i="35"/>
  <c r="N114" i="35"/>
  <c r="K114" i="35"/>
  <c r="U113" i="35"/>
  <c r="T113" i="35"/>
  <c r="S113" i="35"/>
  <c r="R113" i="35"/>
  <c r="U112" i="35"/>
  <c r="T112" i="35"/>
  <c r="S112" i="35"/>
  <c r="R112" i="35"/>
  <c r="E112" i="35"/>
  <c r="S111" i="35"/>
  <c r="R111" i="35"/>
  <c r="E111" i="35"/>
  <c r="U111" i="35" s="1"/>
  <c r="S110" i="35"/>
  <c r="R110" i="35"/>
  <c r="E110" i="35"/>
  <c r="U110" i="35" s="1"/>
  <c r="S109" i="35"/>
  <c r="R109" i="35"/>
  <c r="E109" i="35"/>
  <c r="S108" i="35"/>
  <c r="R108" i="35"/>
  <c r="E108" i="35"/>
  <c r="U108" i="35" s="1"/>
  <c r="T107" i="35"/>
  <c r="S107" i="35"/>
  <c r="R107" i="35"/>
  <c r="E107" i="35"/>
  <c r="U107" i="35" s="1"/>
  <c r="S106" i="35"/>
  <c r="R106" i="35"/>
  <c r="E106" i="35"/>
  <c r="S105" i="35"/>
  <c r="R105" i="35"/>
  <c r="E105" i="35"/>
  <c r="T105" i="35" s="1"/>
  <c r="S104" i="35"/>
  <c r="R104" i="35"/>
  <c r="E104" i="35"/>
  <c r="U104" i="35" s="1"/>
  <c r="T103" i="35"/>
  <c r="S103" i="35"/>
  <c r="R103" i="35"/>
  <c r="E103" i="35"/>
  <c r="U103" i="35" s="1"/>
  <c r="S102" i="35"/>
  <c r="R102" i="35"/>
  <c r="E102" i="35"/>
  <c r="U102" i="35" s="1"/>
  <c r="S101" i="35"/>
  <c r="R101" i="35"/>
  <c r="E101" i="35"/>
  <c r="S100" i="35"/>
  <c r="R100" i="35"/>
  <c r="E100" i="35"/>
  <c r="U100" i="35" s="1"/>
  <c r="S99" i="35"/>
  <c r="R99" i="35"/>
  <c r="E99" i="35"/>
  <c r="U99" i="35" s="1"/>
  <c r="S98" i="35"/>
  <c r="R98" i="35"/>
  <c r="E98" i="35"/>
  <c r="M97" i="35"/>
  <c r="S97" i="35" s="1"/>
  <c r="L97" i="35"/>
  <c r="L114" i="35" s="1"/>
  <c r="R114" i="35" s="1"/>
  <c r="K97" i="35"/>
  <c r="J97" i="35"/>
  <c r="J114" i="35" s="1"/>
  <c r="I97" i="35"/>
  <c r="I114" i="35" s="1"/>
  <c r="H97" i="35"/>
  <c r="H114" i="35" s="1"/>
  <c r="G97" i="35"/>
  <c r="G114" i="35" s="1"/>
  <c r="F97" i="35"/>
  <c r="F114" i="35" s="1"/>
  <c r="D97" i="35"/>
  <c r="D114" i="35" s="1"/>
  <c r="C97" i="35"/>
  <c r="C114" i="35" s="1"/>
  <c r="B97" i="35"/>
  <c r="B114" i="35" s="1"/>
  <c r="O115" i="36"/>
  <c r="N115" i="36"/>
  <c r="M115" i="36"/>
  <c r="S115" i="36" s="1"/>
  <c r="L115" i="36"/>
  <c r="R115" i="36" s="1"/>
  <c r="K115" i="36"/>
  <c r="J115" i="36"/>
  <c r="I115" i="36"/>
  <c r="H115" i="36"/>
  <c r="G115" i="36"/>
  <c r="F115" i="36"/>
  <c r="D115" i="36"/>
  <c r="C115" i="36"/>
  <c r="B115" i="36"/>
  <c r="O114" i="36"/>
  <c r="N114" i="36"/>
  <c r="F114" i="36"/>
  <c r="U113" i="36"/>
  <c r="T113" i="36"/>
  <c r="S113" i="36"/>
  <c r="R113" i="36"/>
  <c r="S112" i="36"/>
  <c r="R112" i="36"/>
  <c r="E112" i="36"/>
  <c r="S111" i="36"/>
  <c r="R111" i="36"/>
  <c r="E111" i="36"/>
  <c r="U111" i="36" s="1"/>
  <c r="S110" i="36"/>
  <c r="R110" i="36"/>
  <c r="E110" i="36"/>
  <c r="U110" i="36" s="1"/>
  <c r="S109" i="36"/>
  <c r="R109" i="36"/>
  <c r="E109" i="36"/>
  <c r="T109" i="36" s="1"/>
  <c r="S108" i="36"/>
  <c r="R108" i="36"/>
  <c r="E108" i="36"/>
  <c r="T108" i="36" s="1"/>
  <c r="U107" i="36"/>
  <c r="T107" i="36"/>
  <c r="S107" i="36"/>
  <c r="R107" i="36"/>
  <c r="E107" i="36"/>
  <c r="S106" i="36"/>
  <c r="R106" i="36"/>
  <c r="E106" i="36"/>
  <c r="U106" i="36" s="1"/>
  <c r="S105" i="36"/>
  <c r="R105" i="36"/>
  <c r="E105" i="36"/>
  <c r="U105" i="36" s="1"/>
  <c r="S104" i="36"/>
  <c r="R104" i="36"/>
  <c r="E104" i="36"/>
  <c r="S103" i="36"/>
  <c r="R103" i="36"/>
  <c r="E103" i="36"/>
  <c r="U103" i="36" s="1"/>
  <c r="S102" i="36"/>
  <c r="R102" i="36"/>
  <c r="E102" i="36"/>
  <c r="U102" i="36" s="1"/>
  <c r="S101" i="36"/>
  <c r="R101" i="36"/>
  <c r="E101" i="36"/>
  <c r="T101" i="36" s="1"/>
  <c r="U100" i="36"/>
  <c r="S100" i="36"/>
  <c r="R100" i="36"/>
  <c r="E100" i="36"/>
  <c r="T100" i="36" s="1"/>
  <c r="S99" i="36"/>
  <c r="R99" i="36"/>
  <c r="E99" i="36"/>
  <c r="T99" i="36" s="1"/>
  <c r="S98" i="36"/>
  <c r="R98" i="36"/>
  <c r="E98" i="36"/>
  <c r="U98" i="36" s="1"/>
  <c r="M97" i="36"/>
  <c r="L97" i="36"/>
  <c r="R97" i="36" s="1"/>
  <c r="K97" i="36"/>
  <c r="K114" i="36" s="1"/>
  <c r="J97" i="36"/>
  <c r="J114" i="36" s="1"/>
  <c r="I97" i="36"/>
  <c r="I114" i="36" s="1"/>
  <c r="H97" i="36"/>
  <c r="H114" i="36" s="1"/>
  <c r="G97" i="36"/>
  <c r="G114" i="36" s="1"/>
  <c r="F97" i="36"/>
  <c r="D97" i="36"/>
  <c r="D114" i="36" s="1"/>
  <c r="C97" i="36"/>
  <c r="C114" i="36" s="1"/>
  <c r="B97" i="36"/>
  <c r="B114" i="36" s="1"/>
  <c r="O115" i="37"/>
  <c r="N115" i="37"/>
  <c r="M115" i="37"/>
  <c r="S115" i="37" s="1"/>
  <c r="L115" i="37"/>
  <c r="R115" i="37" s="1"/>
  <c r="K115" i="37"/>
  <c r="J115" i="37"/>
  <c r="I115" i="37"/>
  <c r="H115" i="37"/>
  <c r="G115" i="37"/>
  <c r="F115" i="37"/>
  <c r="D115" i="37"/>
  <c r="C115" i="37"/>
  <c r="B115" i="37"/>
  <c r="O114" i="37"/>
  <c r="N114" i="37"/>
  <c r="U113" i="37"/>
  <c r="T113" i="37"/>
  <c r="S113" i="37"/>
  <c r="R113" i="37"/>
  <c r="U112" i="37"/>
  <c r="S112" i="37"/>
  <c r="R112" i="37"/>
  <c r="E112" i="37"/>
  <c r="T112" i="37" s="1"/>
  <c r="S111" i="37"/>
  <c r="R111" i="37"/>
  <c r="E111" i="37"/>
  <c r="T111" i="37" s="1"/>
  <c r="S110" i="37"/>
  <c r="R110" i="37"/>
  <c r="E110" i="37"/>
  <c r="T110" i="37" s="1"/>
  <c r="T109" i="37"/>
  <c r="S109" i="37"/>
  <c r="R109" i="37"/>
  <c r="E109" i="37"/>
  <c r="U109" i="37" s="1"/>
  <c r="S108" i="37"/>
  <c r="R108" i="37"/>
  <c r="E108" i="37"/>
  <c r="U108" i="37" s="1"/>
  <c r="S107" i="37"/>
  <c r="R107" i="37"/>
  <c r="E107" i="37"/>
  <c r="S106" i="37"/>
  <c r="R106" i="37"/>
  <c r="E106" i="37"/>
  <c r="U106" i="37" s="1"/>
  <c r="S105" i="37"/>
  <c r="R105" i="37"/>
  <c r="E105" i="37"/>
  <c r="U105" i="37" s="1"/>
  <c r="U104" i="37"/>
  <c r="S104" i="37"/>
  <c r="R104" i="37"/>
  <c r="E104" i="37"/>
  <c r="T104" i="37" s="1"/>
  <c r="S103" i="37"/>
  <c r="R103" i="37"/>
  <c r="E103" i="37"/>
  <c r="T103" i="37" s="1"/>
  <c r="S102" i="37"/>
  <c r="R102" i="37"/>
  <c r="E102" i="37"/>
  <c r="T102" i="37" s="1"/>
  <c r="S101" i="37"/>
  <c r="R101" i="37"/>
  <c r="E101" i="37"/>
  <c r="U101" i="37" s="1"/>
  <c r="S100" i="37"/>
  <c r="R100" i="37"/>
  <c r="E100" i="37"/>
  <c r="U100" i="37" s="1"/>
  <c r="S99" i="37"/>
  <c r="R99" i="37"/>
  <c r="E99" i="37"/>
  <c r="S98" i="37"/>
  <c r="R98" i="37"/>
  <c r="E98" i="37"/>
  <c r="U98" i="37" s="1"/>
  <c r="M97" i="37"/>
  <c r="M114" i="37" s="1"/>
  <c r="S114" i="37" s="1"/>
  <c r="L97" i="37"/>
  <c r="K97" i="37"/>
  <c r="K114" i="37" s="1"/>
  <c r="J97" i="37"/>
  <c r="J114" i="37" s="1"/>
  <c r="I97" i="37"/>
  <c r="I114" i="37" s="1"/>
  <c r="H97" i="37"/>
  <c r="H114" i="37" s="1"/>
  <c r="G97" i="37"/>
  <c r="G114" i="37" s="1"/>
  <c r="F97" i="37"/>
  <c r="F114" i="37" s="1"/>
  <c r="D97" i="37"/>
  <c r="D114" i="37" s="1"/>
  <c r="C97" i="37"/>
  <c r="C114" i="37" s="1"/>
  <c r="B97" i="37"/>
  <c r="B114" i="37" s="1"/>
  <c r="O115" i="38"/>
  <c r="N115" i="38"/>
  <c r="M115" i="38"/>
  <c r="S115" i="38" s="1"/>
  <c r="L115" i="38"/>
  <c r="R115" i="38" s="1"/>
  <c r="K115" i="38"/>
  <c r="J115" i="38"/>
  <c r="I115" i="38"/>
  <c r="H115" i="38"/>
  <c r="G115" i="38"/>
  <c r="F115" i="38"/>
  <c r="D115" i="38"/>
  <c r="C115" i="38"/>
  <c r="B115" i="38"/>
  <c r="O114" i="38"/>
  <c r="N114" i="38"/>
  <c r="U113" i="38"/>
  <c r="T113" i="38"/>
  <c r="S113" i="38"/>
  <c r="R113" i="38"/>
  <c r="S112" i="38"/>
  <c r="R112" i="38"/>
  <c r="E112" i="38"/>
  <c r="U112" i="38" s="1"/>
  <c r="S111" i="38"/>
  <c r="R111" i="38"/>
  <c r="E111" i="38"/>
  <c r="U111" i="38" s="1"/>
  <c r="S110" i="38"/>
  <c r="R110" i="38"/>
  <c r="E110" i="38"/>
  <c r="S109" i="38"/>
  <c r="R109" i="38"/>
  <c r="E109" i="38"/>
  <c r="U109" i="38" s="1"/>
  <c r="T108" i="38"/>
  <c r="S108" i="38"/>
  <c r="R108" i="38"/>
  <c r="E108" i="38"/>
  <c r="U108" i="38" s="1"/>
  <c r="S107" i="38"/>
  <c r="R107" i="38"/>
  <c r="E107" i="38"/>
  <c r="T107" i="38" s="1"/>
  <c r="U106" i="38"/>
  <c r="S106" i="38"/>
  <c r="R106" i="38"/>
  <c r="E106" i="38"/>
  <c r="T106" i="38" s="1"/>
  <c r="S105" i="38"/>
  <c r="R105" i="38"/>
  <c r="E105" i="38"/>
  <c r="T105" i="38" s="1"/>
  <c r="S104" i="38"/>
  <c r="R104" i="38"/>
  <c r="E104" i="38"/>
  <c r="U104" i="38" s="1"/>
  <c r="S103" i="38"/>
  <c r="R103" i="38"/>
  <c r="E103" i="38"/>
  <c r="U103" i="38" s="1"/>
  <c r="S102" i="38"/>
  <c r="R102" i="38"/>
  <c r="E102" i="38"/>
  <c r="S101" i="38"/>
  <c r="R101" i="38"/>
  <c r="E101" i="38"/>
  <c r="U101" i="38" s="1"/>
  <c r="S100" i="38"/>
  <c r="R100" i="38"/>
  <c r="E100" i="38"/>
  <c r="U100" i="38" s="1"/>
  <c r="U99" i="38"/>
  <c r="S99" i="38"/>
  <c r="R99" i="38"/>
  <c r="E99" i="38"/>
  <c r="T99" i="38" s="1"/>
  <c r="S98" i="38"/>
  <c r="R98" i="38"/>
  <c r="E98" i="38"/>
  <c r="T98" i="38" s="1"/>
  <c r="R97" i="38"/>
  <c r="M97" i="38"/>
  <c r="M114" i="38" s="1"/>
  <c r="S114" i="38" s="1"/>
  <c r="L97" i="38"/>
  <c r="L114" i="38" s="1"/>
  <c r="R114" i="38" s="1"/>
  <c r="K97" i="38"/>
  <c r="K114" i="38" s="1"/>
  <c r="J97" i="38"/>
  <c r="J114" i="38" s="1"/>
  <c r="I97" i="38"/>
  <c r="I114" i="38" s="1"/>
  <c r="H97" i="38"/>
  <c r="H114" i="38" s="1"/>
  <c r="G97" i="38"/>
  <c r="G114" i="38" s="1"/>
  <c r="F97" i="38"/>
  <c r="F114" i="38" s="1"/>
  <c r="D97" i="38"/>
  <c r="D114" i="38" s="1"/>
  <c r="C97" i="38"/>
  <c r="C114" i="38" s="1"/>
  <c r="B97" i="38"/>
  <c r="B114" i="38" s="1"/>
  <c r="O115" i="39"/>
  <c r="N115" i="39"/>
  <c r="M115" i="39"/>
  <c r="S115" i="39" s="1"/>
  <c r="L115" i="39"/>
  <c r="R115" i="39" s="1"/>
  <c r="K115" i="39"/>
  <c r="J115" i="39"/>
  <c r="I115" i="39"/>
  <c r="H115" i="39"/>
  <c r="G115" i="39"/>
  <c r="F115" i="39"/>
  <c r="D115" i="39"/>
  <c r="C115" i="39"/>
  <c r="B115" i="39"/>
  <c r="O114" i="39"/>
  <c r="N114" i="39"/>
  <c r="U113" i="39"/>
  <c r="T113" i="39"/>
  <c r="S113" i="39"/>
  <c r="R113" i="39"/>
  <c r="S112" i="39"/>
  <c r="R112" i="39"/>
  <c r="E112" i="39"/>
  <c r="U112" i="39" s="1"/>
  <c r="S111" i="39"/>
  <c r="R111" i="39"/>
  <c r="E111" i="39"/>
  <c r="U111" i="39" s="1"/>
  <c r="U110" i="39"/>
  <c r="S110" i="39"/>
  <c r="R110" i="39"/>
  <c r="E110" i="39"/>
  <c r="T110" i="39" s="1"/>
  <c r="S109" i="39"/>
  <c r="R109" i="39"/>
  <c r="E109" i="39"/>
  <c r="T109" i="39" s="1"/>
  <c r="U108" i="39"/>
  <c r="S108" i="39"/>
  <c r="R108" i="39"/>
  <c r="E108" i="39"/>
  <c r="T108" i="39" s="1"/>
  <c r="S107" i="39"/>
  <c r="R107" i="39"/>
  <c r="E107" i="39"/>
  <c r="U107" i="39" s="1"/>
  <c r="S106" i="39"/>
  <c r="R106" i="39"/>
  <c r="E106" i="39"/>
  <c r="S105" i="39"/>
  <c r="R105" i="39"/>
  <c r="E105" i="39"/>
  <c r="S104" i="39"/>
  <c r="R104" i="39"/>
  <c r="E104" i="39"/>
  <c r="T104" i="39" s="1"/>
  <c r="S103" i="39"/>
  <c r="R103" i="39"/>
  <c r="E103" i="39"/>
  <c r="U103" i="39" s="1"/>
  <c r="S102" i="39"/>
  <c r="R102" i="39"/>
  <c r="E102" i="39"/>
  <c r="T102" i="39" s="1"/>
  <c r="S101" i="39"/>
  <c r="R101" i="39"/>
  <c r="E101" i="39"/>
  <c r="T101" i="39" s="1"/>
  <c r="S100" i="39"/>
  <c r="R100" i="39"/>
  <c r="E100" i="39"/>
  <c r="U100" i="39" s="1"/>
  <c r="S99" i="39"/>
  <c r="R99" i="39"/>
  <c r="E99" i="39"/>
  <c r="U99" i="39" s="1"/>
  <c r="S98" i="39"/>
  <c r="R98" i="39"/>
  <c r="E98" i="39"/>
  <c r="M97" i="39"/>
  <c r="L97" i="39"/>
  <c r="L114" i="39" s="1"/>
  <c r="R114" i="39" s="1"/>
  <c r="K97" i="39"/>
  <c r="K114" i="39" s="1"/>
  <c r="J97" i="39"/>
  <c r="J114" i="39" s="1"/>
  <c r="I97" i="39"/>
  <c r="I114" i="39" s="1"/>
  <c r="H97" i="39"/>
  <c r="H114" i="39" s="1"/>
  <c r="G97" i="39"/>
  <c r="G114" i="39" s="1"/>
  <c r="F97" i="39"/>
  <c r="F114" i="39" s="1"/>
  <c r="D97" i="39"/>
  <c r="D114" i="39" s="1"/>
  <c r="C97" i="39"/>
  <c r="C114" i="39" s="1"/>
  <c r="B97" i="39"/>
  <c r="B114" i="39" s="1"/>
  <c r="O115" i="40"/>
  <c r="N115" i="40"/>
  <c r="M115" i="40"/>
  <c r="S115" i="40" s="1"/>
  <c r="L115" i="40"/>
  <c r="R115" i="40" s="1"/>
  <c r="K115" i="40"/>
  <c r="J115" i="40"/>
  <c r="I115" i="40"/>
  <c r="H115" i="40"/>
  <c r="G115" i="40"/>
  <c r="F115" i="40"/>
  <c r="D115" i="40"/>
  <c r="C115" i="40"/>
  <c r="B115" i="40"/>
  <c r="O114" i="40"/>
  <c r="N114" i="40"/>
  <c r="U113" i="40"/>
  <c r="T113" i="40"/>
  <c r="S113" i="40"/>
  <c r="R113" i="40"/>
  <c r="U112" i="40"/>
  <c r="S112" i="40"/>
  <c r="R112" i="40"/>
  <c r="E112" i="40"/>
  <c r="T112" i="40" s="1"/>
  <c r="S111" i="40"/>
  <c r="R111" i="40"/>
  <c r="E111" i="40"/>
  <c r="U111" i="40" s="1"/>
  <c r="U110" i="40"/>
  <c r="T110" i="40"/>
  <c r="S110" i="40"/>
  <c r="R110" i="40"/>
  <c r="E110" i="40"/>
  <c r="S109" i="40"/>
  <c r="R109" i="40"/>
  <c r="E109" i="40"/>
  <c r="U109" i="40" s="1"/>
  <c r="S108" i="40"/>
  <c r="R108" i="40"/>
  <c r="E108" i="40"/>
  <c r="S107" i="40"/>
  <c r="R107" i="40"/>
  <c r="E107" i="40"/>
  <c r="U107" i="40" s="1"/>
  <c r="S106" i="40"/>
  <c r="R106" i="40"/>
  <c r="E106" i="40"/>
  <c r="U106" i="40" s="1"/>
  <c r="S105" i="40"/>
  <c r="R105" i="40"/>
  <c r="E105" i="40"/>
  <c r="T105" i="40" s="1"/>
  <c r="S104" i="40"/>
  <c r="R104" i="40"/>
  <c r="E104" i="40"/>
  <c r="T104" i="40" s="1"/>
  <c r="S103" i="40"/>
  <c r="R103" i="40"/>
  <c r="E103" i="40"/>
  <c r="U103" i="40" s="1"/>
  <c r="S102" i="40"/>
  <c r="R102" i="40"/>
  <c r="E102" i="40"/>
  <c r="U102" i="40" s="1"/>
  <c r="S101" i="40"/>
  <c r="R101" i="40"/>
  <c r="E101" i="40"/>
  <c r="T101" i="40" s="1"/>
  <c r="S100" i="40"/>
  <c r="R100" i="40"/>
  <c r="E100" i="40"/>
  <c r="S99" i="40"/>
  <c r="R99" i="40"/>
  <c r="E99" i="40"/>
  <c r="T99" i="40" s="1"/>
  <c r="S98" i="40"/>
  <c r="R98" i="40"/>
  <c r="E98" i="40"/>
  <c r="U98" i="40" s="1"/>
  <c r="M97" i="40"/>
  <c r="S97" i="40" s="1"/>
  <c r="L97" i="40"/>
  <c r="K97" i="40"/>
  <c r="K114" i="40" s="1"/>
  <c r="J97" i="40"/>
  <c r="J114" i="40" s="1"/>
  <c r="I97" i="40"/>
  <c r="I114" i="40" s="1"/>
  <c r="H97" i="40"/>
  <c r="H114" i="40" s="1"/>
  <c r="G97" i="40"/>
  <c r="G114" i="40" s="1"/>
  <c r="F97" i="40"/>
  <c r="F114" i="40" s="1"/>
  <c r="D97" i="40"/>
  <c r="D114" i="40" s="1"/>
  <c r="C97" i="40"/>
  <c r="C114" i="40" s="1"/>
  <c r="B97" i="40"/>
  <c r="B114" i="40" s="1"/>
  <c r="O115" i="41"/>
  <c r="N115" i="41"/>
  <c r="M115" i="41"/>
  <c r="S115" i="41" s="1"/>
  <c r="L115" i="41"/>
  <c r="R115" i="41" s="1"/>
  <c r="K115" i="41"/>
  <c r="J115" i="41"/>
  <c r="I115" i="41"/>
  <c r="H115" i="41"/>
  <c r="G115" i="41"/>
  <c r="F115" i="41"/>
  <c r="D115" i="41"/>
  <c r="C115" i="41"/>
  <c r="B115" i="41"/>
  <c r="O114" i="41"/>
  <c r="N114" i="41"/>
  <c r="U113" i="41"/>
  <c r="T113" i="41"/>
  <c r="S113" i="41"/>
  <c r="R113" i="41"/>
  <c r="S112" i="41"/>
  <c r="R112" i="41"/>
  <c r="E112" i="41"/>
  <c r="T112" i="41" s="1"/>
  <c r="S111" i="41"/>
  <c r="R111" i="41"/>
  <c r="E111" i="41"/>
  <c r="S110" i="41"/>
  <c r="R110" i="41"/>
  <c r="E110" i="41"/>
  <c r="U110" i="41" s="1"/>
  <c r="T109" i="41"/>
  <c r="S109" i="41"/>
  <c r="R109" i="41"/>
  <c r="E109" i="41"/>
  <c r="U109" i="41" s="1"/>
  <c r="S108" i="41"/>
  <c r="R108" i="41"/>
  <c r="E108" i="41"/>
  <c r="U107" i="41"/>
  <c r="S107" i="41"/>
  <c r="R107" i="41"/>
  <c r="E107" i="41"/>
  <c r="T107" i="41" s="1"/>
  <c r="S106" i="41"/>
  <c r="R106" i="41"/>
  <c r="E106" i="41"/>
  <c r="U106" i="41" s="1"/>
  <c r="S105" i="41"/>
  <c r="R105" i="41"/>
  <c r="E105" i="41"/>
  <c r="U105" i="41" s="1"/>
  <c r="S104" i="41"/>
  <c r="R104" i="41"/>
  <c r="E104" i="41"/>
  <c r="T104" i="41" s="1"/>
  <c r="S103" i="41"/>
  <c r="R103" i="41"/>
  <c r="E103" i="41"/>
  <c r="S102" i="41"/>
  <c r="R102" i="41"/>
  <c r="E102" i="41"/>
  <c r="U102" i="41" s="1"/>
  <c r="S101" i="41"/>
  <c r="R101" i="41"/>
  <c r="E101" i="41"/>
  <c r="U101" i="41" s="1"/>
  <c r="S100" i="41"/>
  <c r="R100" i="41"/>
  <c r="E100" i="41"/>
  <c r="U99" i="41"/>
  <c r="S99" i="41"/>
  <c r="R99" i="41"/>
  <c r="E99" i="41"/>
  <c r="T99" i="41" s="1"/>
  <c r="S98" i="41"/>
  <c r="R98" i="41"/>
  <c r="E98" i="41"/>
  <c r="T98" i="41" s="1"/>
  <c r="M97" i="41"/>
  <c r="M114" i="41" s="1"/>
  <c r="S114" i="41" s="1"/>
  <c r="L97" i="41"/>
  <c r="R97" i="41" s="1"/>
  <c r="K97" i="41"/>
  <c r="K114" i="41" s="1"/>
  <c r="J97" i="41"/>
  <c r="J114" i="41" s="1"/>
  <c r="I97" i="41"/>
  <c r="I114" i="41" s="1"/>
  <c r="H97" i="41"/>
  <c r="H114" i="41" s="1"/>
  <c r="G97" i="41"/>
  <c r="G114" i="41" s="1"/>
  <c r="F97" i="41"/>
  <c r="F114" i="41" s="1"/>
  <c r="D97" i="41"/>
  <c r="D114" i="41" s="1"/>
  <c r="C97" i="41"/>
  <c r="C114" i="41" s="1"/>
  <c r="B97" i="41"/>
  <c r="B114" i="41" s="1"/>
  <c r="O115" i="42"/>
  <c r="N115" i="42"/>
  <c r="M115" i="42"/>
  <c r="S115" i="42" s="1"/>
  <c r="L115" i="42"/>
  <c r="R115" i="42" s="1"/>
  <c r="K115" i="42"/>
  <c r="J115" i="42"/>
  <c r="I115" i="42"/>
  <c r="H115" i="42"/>
  <c r="G115" i="42"/>
  <c r="F115" i="42"/>
  <c r="D115" i="42"/>
  <c r="C115" i="42"/>
  <c r="B115" i="42"/>
  <c r="O114" i="42"/>
  <c r="N114" i="42"/>
  <c r="U113" i="42"/>
  <c r="T113" i="42"/>
  <c r="S113" i="42"/>
  <c r="R113" i="42"/>
  <c r="S112" i="42"/>
  <c r="R112" i="42"/>
  <c r="E112" i="42"/>
  <c r="U112" i="42" s="1"/>
  <c r="U111" i="42"/>
  <c r="S111" i="42"/>
  <c r="R111" i="42"/>
  <c r="E111" i="42"/>
  <c r="T111" i="42" s="1"/>
  <c r="S110" i="42"/>
  <c r="R110" i="42"/>
  <c r="E110" i="42"/>
  <c r="T110" i="42" s="1"/>
  <c r="U109" i="42"/>
  <c r="S109" i="42"/>
  <c r="R109" i="42"/>
  <c r="E109" i="42"/>
  <c r="T109" i="42" s="1"/>
  <c r="S108" i="42"/>
  <c r="R108" i="42"/>
  <c r="E108" i="42"/>
  <c r="U108" i="42" s="1"/>
  <c r="S107" i="42"/>
  <c r="R107" i="42"/>
  <c r="E107" i="42"/>
  <c r="S106" i="42"/>
  <c r="R106" i="42"/>
  <c r="E106" i="42"/>
  <c r="S105" i="42"/>
  <c r="R105" i="42"/>
  <c r="E105" i="42"/>
  <c r="U105" i="42" s="1"/>
  <c r="S104" i="42"/>
  <c r="R104" i="42"/>
  <c r="E104" i="42"/>
  <c r="U104" i="42" s="1"/>
  <c r="S103" i="42"/>
  <c r="R103" i="42"/>
  <c r="E103" i="42"/>
  <c r="T103" i="42" s="1"/>
  <c r="S102" i="42"/>
  <c r="R102" i="42"/>
  <c r="E102" i="42"/>
  <c r="T102" i="42" s="1"/>
  <c r="S101" i="42"/>
  <c r="R101" i="42"/>
  <c r="E101" i="42"/>
  <c r="T101" i="42" s="1"/>
  <c r="S100" i="42"/>
  <c r="R100" i="42"/>
  <c r="E100" i="42"/>
  <c r="U100" i="42" s="1"/>
  <c r="S99" i="42"/>
  <c r="R99" i="42"/>
  <c r="E99" i="42"/>
  <c r="S98" i="42"/>
  <c r="R98" i="42"/>
  <c r="E98" i="42"/>
  <c r="M97" i="42"/>
  <c r="M114" i="42" s="1"/>
  <c r="S114" i="42" s="1"/>
  <c r="L97" i="42"/>
  <c r="R97" i="42" s="1"/>
  <c r="K97" i="42"/>
  <c r="K114" i="42" s="1"/>
  <c r="J97" i="42"/>
  <c r="J114" i="42" s="1"/>
  <c r="I97" i="42"/>
  <c r="I114" i="42" s="1"/>
  <c r="H97" i="42"/>
  <c r="H114" i="42" s="1"/>
  <c r="G97" i="42"/>
  <c r="G114" i="42" s="1"/>
  <c r="F97" i="42"/>
  <c r="F114" i="42" s="1"/>
  <c r="D97" i="42"/>
  <c r="D114" i="42" s="1"/>
  <c r="C97" i="42"/>
  <c r="C114" i="42" s="1"/>
  <c r="B97" i="42"/>
  <c r="B114" i="42" s="1"/>
  <c r="O115" i="43"/>
  <c r="N115" i="43"/>
  <c r="M115" i="43"/>
  <c r="S115" i="43" s="1"/>
  <c r="L115" i="43"/>
  <c r="R115" i="43" s="1"/>
  <c r="K115" i="43"/>
  <c r="J115" i="43"/>
  <c r="I115" i="43"/>
  <c r="H115" i="43"/>
  <c r="G115" i="43"/>
  <c r="F115" i="43"/>
  <c r="D115" i="43"/>
  <c r="C115" i="43"/>
  <c r="B115" i="43"/>
  <c r="O114" i="43"/>
  <c r="N114" i="43"/>
  <c r="U113" i="43"/>
  <c r="T113" i="43"/>
  <c r="S113" i="43"/>
  <c r="R113" i="43"/>
  <c r="S112" i="43"/>
  <c r="R112" i="43"/>
  <c r="E112" i="43"/>
  <c r="U112" i="43" s="1"/>
  <c r="S111" i="43"/>
  <c r="R111" i="43"/>
  <c r="E111" i="43"/>
  <c r="U111" i="43" s="1"/>
  <c r="S110" i="43"/>
  <c r="R110" i="43"/>
  <c r="E110" i="43"/>
  <c r="U110" i="43" s="1"/>
  <c r="S109" i="43"/>
  <c r="R109" i="43"/>
  <c r="E109" i="43"/>
  <c r="S108" i="43"/>
  <c r="R108" i="43"/>
  <c r="E108" i="43"/>
  <c r="U108" i="43" s="1"/>
  <c r="S107" i="43"/>
  <c r="R107" i="43"/>
  <c r="E107" i="43"/>
  <c r="U107" i="43" s="1"/>
  <c r="S106" i="43"/>
  <c r="R106" i="43"/>
  <c r="E106" i="43"/>
  <c r="T106" i="43" s="1"/>
  <c r="S105" i="43"/>
  <c r="R105" i="43"/>
  <c r="E105" i="43"/>
  <c r="T105" i="43" s="1"/>
  <c r="S104" i="43"/>
  <c r="R104" i="43"/>
  <c r="E104" i="43"/>
  <c r="U104" i="43" s="1"/>
  <c r="U103" i="43"/>
  <c r="S103" i="43"/>
  <c r="R103" i="43"/>
  <c r="E103" i="43"/>
  <c r="T103" i="43" s="1"/>
  <c r="S102" i="43"/>
  <c r="R102" i="43"/>
  <c r="E102" i="43"/>
  <c r="U102" i="43" s="1"/>
  <c r="S101" i="43"/>
  <c r="R101" i="43"/>
  <c r="E101" i="43"/>
  <c r="S100" i="43"/>
  <c r="R100" i="43"/>
  <c r="E100" i="43"/>
  <c r="U100" i="43" s="1"/>
  <c r="S99" i="43"/>
  <c r="R99" i="43"/>
  <c r="E99" i="43"/>
  <c r="U99" i="43" s="1"/>
  <c r="S98" i="43"/>
  <c r="R98" i="43"/>
  <c r="E98" i="43"/>
  <c r="M97" i="43"/>
  <c r="S97" i="43" s="1"/>
  <c r="L97" i="43"/>
  <c r="L114" i="43" s="1"/>
  <c r="R114" i="43" s="1"/>
  <c r="K97" i="43"/>
  <c r="K114" i="43" s="1"/>
  <c r="J97" i="43"/>
  <c r="J114" i="43" s="1"/>
  <c r="I97" i="43"/>
  <c r="I114" i="43" s="1"/>
  <c r="H97" i="43"/>
  <c r="H114" i="43" s="1"/>
  <c r="G97" i="43"/>
  <c r="G114" i="43" s="1"/>
  <c r="F97" i="43"/>
  <c r="F114" i="43" s="1"/>
  <c r="D97" i="43"/>
  <c r="D114" i="43" s="1"/>
  <c r="C97" i="43"/>
  <c r="C114" i="43" s="1"/>
  <c r="B97" i="43"/>
  <c r="B114" i="43" s="1"/>
  <c r="O115" i="44"/>
  <c r="N115" i="44"/>
  <c r="M115" i="44"/>
  <c r="S115" i="44" s="1"/>
  <c r="L115" i="44"/>
  <c r="R115" i="44" s="1"/>
  <c r="K115" i="44"/>
  <c r="J115" i="44"/>
  <c r="I115" i="44"/>
  <c r="H115" i="44"/>
  <c r="G115" i="44"/>
  <c r="F115" i="44"/>
  <c r="D115" i="44"/>
  <c r="C115" i="44"/>
  <c r="B115" i="44"/>
  <c r="O114" i="44"/>
  <c r="N114" i="44"/>
  <c r="U113" i="44"/>
  <c r="T113" i="44"/>
  <c r="S113" i="44"/>
  <c r="R113" i="44"/>
  <c r="S112" i="44"/>
  <c r="R112" i="44"/>
  <c r="E112" i="44"/>
  <c r="S111" i="44"/>
  <c r="R111" i="44"/>
  <c r="E111" i="44"/>
  <c r="U111" i="44" s="1"/>
  <c r="S110" i="44"/>
  <c r="R110" i="44"/>
  <c r="E110" i="44"/>
  <c r="U110" i="44" s="1"/>
  <c r="S109" i="44"/>
  <c r="R109" i="44"/>
  <c r="E109" i="44"/>
  <c r="T109" i="44" s="1"/>
  <c r="S108" i="44"/>
  <c r="R108" i="44"/>
  <c r="E108" i="44"/>
  <c r="T108" i="44" s="1"/>
  <c r="S107" i="44"/>
  <c r="R107" i="44"/>
  <c r="E107" i="44"/>
  <c r="U107" i="44" s="1"/>
  <c r="S106" i="44"/>
  <c r="R106" i="44"/>
  <c r="E106" i="44"/>
  <c r="U106" i="44" s="1"/>
  <c r="U105" i="44"/>
  <c r="S105" i="44"/>
  <c r="R105" i="44"/>
  <c r="E105" i="44"/>
  <c r="T105" i="44" s="1"/>
  <c r="S104" i="44"/>
  <c r="R104" i="44"/>
  <c r="E104" i="44"/>
  <c r="T104" i="44" s="1"/>
  <c r="S103" i="44"/>
  <c r="R103" i="44"/>
  <c r="E103" i="44"/>
  <c r="U103" i="44" s="1"/>
  <c r="S102" i="44"/>
  <c r="R102" i="44"/>
  <c r="E102" i="44"/>
  <c r="U102" i="44" s="1"/>
  <c r="S101" i="44"/>
  <c r="R101" i="44"/>
  <c r="E101" i="44"/>
  <c r="T101" i="44" s="1"/>
  <c r="S100" i="44"/>
  <c r="R100" i="44"/>
  <c r="E100" i="44"/>
  <c r="T100" i="44" s="1"/>
  <c r="S99" i="44"/>
  <c r="R99" i="44"/>
  <c r="E99" i="44"/>
  <c r="U99" i="44" s="1"/>
  <c r="S98" i="44"/>
  <c r="R98" i="44"/>
  <c r="E98" i="44"/>
  <c r="U98" i="44" s="1"/>
  <c r="M97" i="44"/>
  <c r="L97" i="44"/>
  <c r="K97" i="44"/>
  <c r="K114" i="44" s="1"/>
  <c r="J97" i="44"/>
  <c r="J114" i="44" s="1"/>
  <c r="I97" i="44"/>
  <c r="I114" i="44" s="1"/>
  <c r="H97" i="44"/>
  <c r="H114" i="44" s="1"/>
  <c r="G97" i="44"/>
  <c r="G114" i="44" s="1"/>
  <c r="F97" i="44"/>
  <c r="F114" i="44" s="1"/>
  <c r="D97" i="44"/>
  <c r="D114" i="44" s="1"/>
  <c r="C97" i="44"/>
  <c r="C114" i="44" s="1"/>
  <c r="B97" i="44"/>
  <c r="B114" i="44" s="1"/>
  <c r="O115" i="45"/>
  <c r="N115" i="45"/>
  <c r="M115" i="45"/>
  <c r="S115" i="45" s="1"/>
  <c r="L115" i="45"/>
  <c r="R115" i="45" s="1"/>
  <c r="K115" i="45"/>
  <c r="J115" i="45"/>
  <c r="I115" i="45"/>
  <c r="H115" i="45"/>
  <c r="G115" i="45"/>
  <c r="F115" i="45"/>
  <c r="D115" i="45"/>
  <c r="C115" i="45"/>
  <c r="B115" i="45"/>
  <c r="O114" i="45"/>
  <c r="N114" i="45"/>
  <c r="U113" i="45"/>
  <c r="T113" i="45"/>
  <c r="S113" i="45"/>
  <c r="R113" i="45"/>
  <c r="S112" i="45"/>
  <c r="R112" i="45"/>
  <c r="E112" i="45"/>
  <c r="S111" i="45"/>
  <c r="R111" i="45"/>
  <c r="E111" i="45"/>
  <c r="U111" i="45" s="1"/>
  <c r="T110" i="45"/>
  <c r="S110" i="45"/>
  <c r="R110" i="45"/>
  <c r="E110" i="45"/>
  <c r="U110" i="45" s="1"/>
  <c r="S109" i="45"/>
  <c r="R109" i="45"/>
  <c r="E109" i="45"/>
  <c r="U109" i="45" s="1"/>
  <c r="S108" i="45"/>
  <c r="R108" i="45"/>
  <c r="E108" i="45"/>
  <c r="T108" i="45" s="1"/>
  <c r="S107" i="45"/>
  <c r="R107" i="45"/>
  <c r="E107" i="45"/>
  <c r="T107" i="45" s="1"/>
  <c r="S106" i="45"/>
  <c r="R106" i="45"/>
  <c r="E106" i="45"/>
  <c r="U106" i="45" s="1"/>
  <c r="S105" i="45"/>
  <c r="R105" i="45"/>
  <c r="E105" i="45"/>
  <c r="U105" i="45" s="1"/>
  <c r="S104" i="45"/>
  <c r="R104" i="45"/>
  <c r="E104" i="45"/>
  <c r="S103" i="45"/>
  <c r="R103" i="45"/>
  <c r="E103" i="45"/>
  <c r="U103" i="45" s="1"/>
  <c r="S102" i="45"/>
  <c r="R102" i="45"/>
  <c r="E102" i="45"/>
  <c r="U102" i="45" s="1"/>
  <c r="S101" i="45"/>
  <c r="R101" i="45"/>
  <c r="E101" i="45"/>
  <c r="U101" i="45" s="1"/>
  <c r="S100" i="45"/>
  <c r="R100" i="45"/>
  <c r="E100" i="45"/>
  <c r="T100" i="45" s="1"/>
  <c r="S99" i="45"/>
  <c r="R99" i="45"/>
  <c r="E99" i="45"/>
  <c r="U99" i="45" s="1"/>
  <c r="S98" i="45"/>
  <c r="R98" i="45"/>
  <c r="E98" i="45"/>
  <c r="T98" i="45" s="1"/>
  <c r="M97" i="45"/>
  <c r="S97" i="45" s="1"/>
  <c r="L97" i="45"/>
  <c r="L114" i="45" s="1"/>
  <c r="R114" i="45" s="1"/>
  <c r="K97" i="45"/>
  <c r="K114" i="45" s="1"/>
  <c r="J97" i="45"/>
  <c r="J114" i="45" s="1"/>
  <c r="I97" i="45"/>
  <c r="I114" i="45" s="1"/>
  <c r="H97" i="45"/>
  <c r="H114" i="45" s="1"/>
  <c r="G97" i="45"/>
  <c r="G114" i="45" s="1"/>
  <c r="F97" i="45"/>
  <c r="F114" i="45" s="1"/>
  <c r="D97" i="45"/>
  <c r="D114" i="45" s="1"/>
  <c r="C97" i="45"/>
  <c r="C114" i="45" s="1"/>
  <c r="B97" i="45"/>
  <c r="B114" i="45" s="1"/>
  <c r="O115" i="46"/>
  <c r="N115" i="46"/>
  <c r="M115" i="46"/>
  <c r="S115" i="46" s="1"/>
  <c r="L115" i="46"/>
  <c r="R115" i="46" s="1"/>
  <c r="K115" i="46"/>
  <c r="J115" i="46"/>
  <c r="I115" i="46"/>
  <c r="H115" i="46"/>
  <c r="G115" i="46"/>
  <c r="F115" i="46"/>
  <c r="D115" i="46"/>
  <c r="C115" i="46"/>
  <c r="B115" i="46"/>
  <c r="O114" i="46"/>
  <c r="N114" i="46"/>
  <c r="U113" i="46"/>
  <c r="T113" i="46"/>
  <c r="S113" i="46"/>
  <c r="R113" i="46"/>
  <c r="S112" i="46"/>
  <c r="R112" i="46"/>
  <c r="E112" i="46"/>
  <c r="U112" i="46" s="1"/>
  <c r="S111" i="46"/>
  <c r="R111" i="46"/>
  <c r="E111" i="46"/>
  <c r="T111" i="46" s="1"/>
  <c r="S110" i="46"/>
  <c r="R110" i="46"/>
  <c r="E110" i="46"/>
  <c r="T110" i="46" s="1"/>
  <c r="S109" i="46"/>
  <c r="R109" i="46"/>
  <c r="E109" i="46"/>
  <c r="U109" i="46" s="1"/>
  <c r="S108" i="46"/>
  <c r="R108" i="46"/>
  <c r="E108" i="46"/>
  <c r="U108" i="46" s="1"/>
  <c r="S107" i="46"/>
  <c r="R107" i="46"/>
  <c r="E107" i="46"/>
  <c r="S106" i="46"/>
  <c r="R106" i="46"/>
  <c r="E106" i="46"/>
  <c r="U106" i="46" s="1"/>
  <c r="S105" i="46"/>
  <c r="R105" i="46"/>
  <c r="E105" i="46"/>
  <c r="U105" i="46" s="1"/>
  <c r="S104" i="46"/>
  <c r="R104" i="46"/>
  <c r="E104" i="46"/>
  <c r="U104" i="46" s="1"/>
  <c r="S103" i="46"/>
  <c r="R103" i="46"/>
  <c r="E103" i="46"/>
  <c r="T103" i="46" s="1"/>
  <c r="S102" i="46"/>
  <c r="R102" i="46"/>
  <c r="E102" i="46"/>
  <c r="T102" i="46" s="1"/>
  <c r="S101" i="46"/>
  <c r="R101" i="46"/>
  <c r="E101" i="46"/>
  <c r="U101" i="46" s="1"/>
  <c r="U100" i="46"/>
  <c r="S100" i="46"/>
  <c r="R100" i="46"/>
  <c r="E100" i="46"/>
  <c r="T100" i="46" s="1"/>
  <c r="S99" i="46"/>
  <c r="R99" i="46"/>
  <c r="E99" i="46"/>
  <c r="S98" i="46"/>
  <c r="R98" i="46"/>
  <c r="E98" i="46"/>
  <c r="U98" i="46" s="1"/>
  <c r="M97" i="46"/>
  <c r="S97" i="46" s="1"/>
  <c r="L97" i="46"/>
  <c r="R97" i="46" s="1"/>
  <c r="K97" i="46"/>
  <c r="K114" i="46" s="1"/>
  <c r="J97" i="46"/>
  <c r="J114" i="46" s="1"/>
  <c r="I97" i="46"/>
  <c r="I114" i="46" s="1"/>
  <c r="H97" i="46"/>
  <c r="H114" i="46" s="1"/>
  <c r="G97" i="46"/>
  <c r="G114" i="46" s="1"/>
  <c r="F97" i="46"/>
  <c r="F114" i="46" s="1"/>
  <c r="D97" i="46"/>
  <c r="D114" i="46" s="1"/>
  <c r="C97" i="46"/>
  <c r="C114" i="46" s="1"/>
  <c r="B97" i="46"/>
  <c r="B114" i="46" s="1"/>
  <c r="O115" i="47"/>
  <c r="N115" i="47"/>
  <c r="M115" i="47"/>
  <c r="S115" i="47" s="1"/>
  <c r="L115" i="47"/>
  <c r="R115" i="47" s="1"/>
  <c r="K115" i="47"/>
  <c r="J115" i="47"/>
  <c r="I115" i="47"/>
  <c r="H115" i="47"/>
  <c r="G115" i="47"/>
  <c r="F115" i="47"/>
  <c r="D115" i="47"/>
  <c r="C115" i="47"/>
  <c r="B115" i="47"/>
  <c r="O114" i="47"/>
  <c r="N114" i="47"/>
  <c r="U113" i="47"/>
  <c r="T113" i="47"/>
  <c r="S113" i="47"/>
  <c r="R113" i="47"/>
  <c r="U112" i="47"/>
  <c r="S112" i="47"/>
  <c r="R112" i="47"/>
  <c r="E112" i="47"/>
  <c r="T112" i="47" s="1"/>
  <c r="S111" i="47"/>
  <c r="R111" i="47"/>
  <c r="E111" i="47"/>
  <c r="U111" i="47" s="1"/>
  <c r="S110" i="47"/>
  <c r="R110" i="47"/>
  <c r="E110" i="47"/>
  <c r="S109" i="47"/>
  <c r="R109" i="47"/>
  <c r="E109" i="47"/>
  <c r="U109" i="47" s="1"/>
  <c r="S108" i="47"/>
  <c r="R108" i="47"/>
  <c r="E108" i="47"/>
  <c r="U108" i="47" s="1"/>
  <c r="S107" i="47"/>
  <c r="R107" i="47"/>
  <c r="E107" i="47"/>
  <c r="U107" i="47" s="1"/>
  <c r="S106" i="47"/>
  <c r="R106" i="47"/>
  <c r="E106" i="47"/>
  <c r="T106" i="47" s="1"/>
  <c r="U105" i="47"/>
  <c r="S105" i="47"/>
  <c r="R105" i="47"/>
  <c r="E105" i="47"/>
  <c r="T105" i="47" s="1"/>
  <c r="S104" i="47"/>
  <c r="R104" i="47"/>
  <c r="E104" i="47"/>
  <c r="U104" i="47" s="1"/>
  <c r="S103" i="47"/>
  <c r="R103" i="47"/>
  <c r="E103" i="47"/>
  <c r="U103" i="47" s="1"/>
  <c r="S102" i="47"/>
  <c r="R102" i="47"/>
  <c r="E102" i="47"/>
  <c r="S101" i="47"/>
  <c r="R101" i="47"/>
  <c r="E101" i="47"/>
  <c r="U101" i="47" s="1"/>
  <c r="S100" i="47"/>
  <c r="R100" i="47"/>
  <c r="E100" i="47"/>
  <c r="U100" i="47" s="1"/>
  <c r="S99" i="47"/>
  <c r="R99" i="47"/>
  <c r="E99" i="47"/>
  <c r="S98" i="47"/>
  <c r="R98" i="47"/>
  <c r="E98" i="47"/>
  <c r="T98" i="47" s="1"/>
  <c r="S97" i="47"/>
  <c r="M97" i="47"/>
  <c r="M114" i="47" s="1"/>
  <c r="S114" i="47" s="1"/>
  <c r="L97" i="47"/>
  <c r="L114" i="47" s="1"/>
  <c r="R114" i="47" s="1"/>
  <c r="K97" i="47"/>
  <c r="K114" i="47" s="1"/>
  <c r="J97" i="47"/>
  <c r="J114" i="47" s="1"/>
  <c r="I97" i="47"/>
  <c r="I114" i="47" s="1"/>
  <c r="H97" i="47"/>
  <c r="H114" i="47" s="1"/>
  <c r="G97" i="47"/>
  <c r="G114" i="47" s="1"/>
  <c r="F97" i="47"/>
  <c r="F114" i="47" s="1"/>
  <c r="D97" i="47"/>
  <c r="D114" i="47" s="1"/>
  <c r="C97" i="47"/>
  <c r="C114" i="47" s="1"/>
  <c r="B97" i="47"/>
  <c r="B114" i="47" s="1"/>
  <c r="S115" i="48"/>
  <c r="O115" i="48"/>
  <c r="N115" i="48"/>
  <c r="M115" i="48"/>
  <c r="L115" i="48"/>
  <c r="R115" i="48" s="1"/>
  <c r="K115" i="48"/>
  <c r="J115" i="48"/>
  <c r="I115" i="48"/>
  <c r="H115" i="48"/>
  <c r="G115" i="48"/>
  <c r="F115" i="48"/>
  <c r="D115" i="48"/>
  <c r="C115" i="48"/>
  <c r="B115" i="48"/>
  <c r="O114" i="48"/>
  <c r="N114" i="48"/>
  <c r="U113" i="48"/>
  <c r="T113" i="48"/>
  <c r="S113" i="48"/>
  <c r="R113" i="48"/>
  <c r="S112" i="48"/>
  <c r="R112" i="48"/>
  <c r="E112" i="48"/>
  <c r="U112" i="48" s="1"/>
  <c r="S111" i="48"/>
  <c r="R111" i="48"/>
  <c r="E111" i="48"/>
  <c r="S110" i="48"/>
  <c r="R110" i="48"/>
  <c r="E110" i="48"/>
  <c r="U110" i="48" s="1"/>
  <c r="S109" i="48"/>
  <c r="R109" i="48"/>
  <c r="E109" i="48"/>
  <c r="T109" i="48" s="1"/>
  <c r="S108" i="48"/>
  <c r="R108" i="48"/>
  <c r="E108" i="48"/>
  <c r="T108" i="48" s="1"/>
  <c r="S107" i="48"/>
  <c r="R107" i="48"/>
  <c r="E107" i="48"/>
  <c r="S106" i="48"/>
  <c r="R106" i="48"/>
  <c r="E106" i="48"/>
  <c r="U106" i="48" s="1"/>
  <c r="S105" i="48"/>
  <c r="R105" i="48"/>
  <c r="E105" i="48"/>
  <c r="S104" i="48"/>
  <c r="R104" i="48"/>
  <c r="E104" i="48"/>
  <c r="U104" i="48" s="1"/>
  <c r="S103" i="48"/>
  <c r="R103" i="48"/>
  <c r="E103" i="48"/>
  <c r="U103" i="48" s="1"/>
  <c r="S102" i="48"/>
  <c r="R102" i="48"/>
  <c r="E102" i="48"/>
  <c r="U102" i="48" s="1"/>
  <c r="U101" i="48"/>
  <c r="S101" i="48"/>
  <c r="R101" i="48"/>
  <c r="E101" i="48"/>
  <c r="T101" i="48" s="1"/>
  <c r="S100" i="48"/>
  <c r="R100" i="48"/>
  <c r="E100" i="48"/>
  <c r="T100" i="48" s="1"/>
  <c r="S99" i="48"/>
  <c r="R99" i="48"/>
  <c r="E99" i="48"/>
  <c r="U99" i="48" s="1"/>
  <c r="S98" i="48"/>
  <c r="R98" i="48"/>
  <c r="E98" i="48"/>
  <c r="T98" i="48" s="1"/>
  <c r="M97" i="48"/>
  <c r="L97" i="48"/>
  <c r="L114" i="48" s="1"/>
  <c r="R114" i="48" s="1"/>
  <c r="K97" i="48"/>
  <c r="K114" i="48" s="1"/>
  <c r="J97" i="48"/>
  <c r="J114" i="48" s="1"/>
  <c r="I97" i="48"/>
  <c r="I114" i="48" s="1"/>
  <c r="H97" i="48"/>
  <c r="H114" i="48" s="1"/>
  <c r="G97" i="48"/>
  <c r="G114" i="48" s="1"/>
  <c r="F97" i="48"/>
  <c r="F114" i="48" s="1"/>
  <c r="D97" i="48"/>
  <c r="D114" i="48" s="1"/>
  <c r="C97" i="48"/>
  <c r="C114" i="48" s="1"/>
  <c r="B97" i="48"/>
  <c r="B114" i="48" s="1"/>
  <c r="O115" i="49"/>
  <c r="N115" i="49"/>
  <c r="M115" i="49"/>
  <c r="S115" i="49" s="1"/>
  <c r="L115" i="49"/>
  <c r="R115" i="49" s="1"/>
  <c r="K115" i="49"/>
  <c r="J115" i="49"/>
  <c r="I115" i="49"/>
  <c r="H115" i="49"/>
  <c r="G115" i="49"/>
  <c r="F115" i="49"/>
  <c r="D115" i="49"/>
  <c r="C115" i="49"/>
  <c r="B115" i="49"/>
  <c r="O114" i="49"/>
  <c r="N114" i="49"/>
  <c r="U113" i="49"/>
  <c r="T113" i="49"/>
  <c r="S113" i="49"/>
  <c r="R113" i="49"/>
  <c r="S112" i="49"/>
  <c r="R112" i="49"/>
  <c r="E112" i="49"/>
  <c r="T112" i="49" s="1"/>
  <c r="S111" i="49"/>
  <c r="R111" i="49"/>
  <c r="E111" i="49"/>
  <c r="T111" i="49" s="1"/>
  <c r="S110" i="49"/>
  <c r="R110" i="49"/>
  <c r="E110" i="49"/>
  <c r="U110" i="49" s="1"/>
  <c r="S109" i="49"/>
  <c r="R109" i="49"/>
  <c r="E109" i="49"/>
  <c r="U109" i="49" s="1"/>
  <c r="S108" i="49"/>
  <c r="R108" i="49"/>
  <c r="E108" i="49"/>
  <c r="S107" i="49"/>
  <c r="R107" i="49"/>
  <c r="E107" i="49"/>
  <c r="U107" i="49" s="1"/>
  <c r="T106" i="49"/>
  <c r="S106" i="49"/>
  <c r="R106" i="49"/>
  <c r="E106" i="49"/>
  <c r="U106" i="49" s="1"/>
  <c r="S105" i="49"/>
  <c r="R105" i="49"/>
  <c r="E105" i="49"/>
  <c r="U105" i="49" s="1"/>
  <c r="S104" i="49"/>
  <c r="R104" i="49"/>
  <c r="E104" i="49"/>
  <c r="T104" i="49" s="1"/>
  <c r="S103" i="49"/>
  <c r="R103" i="49"/>
  <c r="E103" i="49"/>
  <c r="T103" i="49" s="1"/>
  <c r="S102" i="49"/>
  <c r="R102" i="49"/>
  <c r="E102" i="49"/>
  <c r="U102" i="49" s="1"/>
  <c r="S101" i="49"/>
  <c r="R101" i="49"/>
  <c r="E101" i="49"/>
  <c r="U101" i="49" s="1"/>
  <c r="S100" i="49"/>
  <c r="R100" i="49"/>
  <c r="E100" i="49"/>
  <c r="T99" i="49"/>
  <c r="S99" i="49"/>
  <c r="R99" i="49"/>
  <c r="E99" i="49"/>
  <c r="U99" i="49" s="1"/>
  <c r="S98" i="49"/>
  <c r="R98" i="49"/>
  <c r="E98" i="49"/>
  <c r="U98" i="49" s="1"/>
  <c r="M97" i="49"/>
  <c r="S97" i="49" s="1"/>
  <c r="L97" i="49"/>
  <c r="K97" i="49"/>
  <c r="K114" i="49" s="1"/>
  <c r="J97" i="49"/>
  <c r="J114" i="49" s="1"/>
  <c r="I97" i="49"/>
  <c r="I114" i="49" s="1"/>
  <c r="H97" i="49"/>
  <c r="H114" i="49" s="1"/>
  <c r="G97" i="49"/>
  <c r="G114" i="49" s="1"/>
  <c r="F97" i="49"/>
  <c r="F114" i="49" s="1"/>
  <c r="D97" i="49"/>
  <c r="D114" i="49" s="1"/>
  <c r="C97" i="49"/>
  <c r="C114" i="49" s="1"/>
  <c r="B97" i="49"/>
  <c r="B114" i="49" s="1"/>
  <c r="O115" i="50"/>
  <c r="N115" i="50"/>
  <c r="M115" i="50"/>
  <c r="S115" i="50" s="1"/>
  <c r="L115" i="50"/>
  <c r="R115" i="50" s="1"/>
  <c r="K115" i="50"/>
  <c r="J115" i="50"/>
  <c r="I115" i="50"/>
  <c r="H115" i="50"/>
  <c r="G115" i="50"/>
  <c r="F115" i="50"/>
  <c r="D115" i="50"/>
  <c r="C115" i="50"/>
  <c r="B115" i="50"/>
  <c r="O114" i="50"/>
  <c r="N114" i="50"/>
  <c r="U113" i="50"/>
  <c r="T113" i="50"/>
  <c r="S113" i="50"/>
  <c r="R113" i="50"/>
  <c r="T112" i="50"/>
  <c r="S112" i="50"/>
  <c r="R112" i="50"/>
  <c r="E112" i="50"/>
  <c r="U112" i="50" s="1"/>
  <c r="S111" i="50"/>
  <c r="R111" i="50"/>
  <c r="E111" i="50"/>
  <c r="S110" i="50"/>
  <c r="R110" i="50"/>
  <c r="E110" i="50"/>
  <c r="T110" i="50" s="1"/>
  <c r="S109" i="50"/>
  <c r="R109" i="50"/>
  <c r="E109" i="50"/>
  <c r="U109" i="50" s="1"/>
  <c r="S108" i="50"/>
  <c r="R108" i="50"/>
  <c r="E108" i="50"/>
  <c r="U108" i="50" s="1"/>
  <c r="S107" i="50"/>
  <c r="R107" i="50"/>
  <c r="E107" i="50"/>
  <c r="U107" i="50" s="1"/>
  <c r="S106" i="50"/>
  <c r="R106" i="50"/>
  <c r="E106" i="50"/>
  <c r="U106" i="50" s="1"/>
  <c r="S105" i="50"/>
  <c r="R105" i="50"/>
  <c r="E105" i="50"/>
  <c r="U105" i="50" s="1"/>
  <c r="T104" i="50"/>
  <c r="S104" i="50"/>
  <c r="R104" i="50"/>
  <c r="E104" i="50"/>
  <c r="U104" i="50" s="1"/>
  <c r="S103" i="50"/>
  <c r="R103" i="50"/>
  <c r="E103" i="50"/>
  <c r="S102" i="50"/>
  <c r="R102" i="50"/>
  <c r="E102" i="50"/>
  <c r="T102" i="50" s="1"/>
  <c r="S101" i="50"/>
  <c r="R101" i="50"/>
  <c r="E101" i="50"/>
  <c r="U101" i="50" s="1"/>
  <c r="S100" i="50"/>
  <c r="R100" i="50"/>
  <c r="E100" i="50"/>
  <c r="U100" i="50" s="1"/>
  <c r="S99" i="50"/>
  <c r="R99" i="50"/>
  <c r="E99" i="50"/>
  <c r="U99" i="50" s="1"/>
  <c r="S98" i="50"/>
  <c r="R98" i="50"/>
  <c r="E98" i="50"/>
  <c r="U98" i="50" s="1"/>
  <c r="S97" i="50"/>
  <c r="M97" i="50"/>
  <c r="M114" i="50" s="1"/>
  <c r="S114" i="50" s="1"/>
  <c r="L97" i="50"/>
  <c r="R97" i="50" s="1"/>
  <c r="K97" i="50"/>
  <c r="K114" i="50" s="1"/>
  <c r="J97" i="50"/>
  <c r="J114" i="50" s="1"/>
  <c r="I97" i="50"/>
  <c r="I114" i="50" s="1"/>
  <c r="H97" i="50"/>
  <c r="H114" i="50" s="1"/>
  <c r="G97" i="50"/>
  <c r="G114" i="50" s="1"/>
  <c r="F97" i="50"/>
  <c r="F114" i="50" s="1"/>
  <c r="D97" i="50"/>
  <c r="D114" i="50" s="1"/>
  <c r="C97" i="50"/>
  <c r="C114" i="50" s="1"/>
  <c r="B97" i="50"/>
  <c r="B114" i="50" s="1"/>
  <c r="O115" i="51"/>
  <c r="N115" i="51"/>
  <c r="M115" i="51"/>
  <c r="S115" i="51" s="1"/>
  <c r="L115" i="51"/>
  <c r="R115" i="51" s="1"/>
  <c r="K115" i="51"/>
  <c r="J115" i="51"/>
  <c r="I115" i="51"/>
  <c r="H115" i="51"/>
  <c r="G115" i="51"/>
  <c r="F115" i="51"/>
  <c r="D115" i="51"/>
  <c r="C115" i="51"/>
  <c r="B115" i="51"/>
  <c r="O114" i="51"/>
  <c r="N114" i="51"/>
  <c r="U113" i="51"/>
  <c r="T113" i="51"/>
  <c r="S113" i="51"/>
  <c r="R113" i="51"/>
  <c r="S112" i="51"/>
  <c r="R112" i="51"/>
  <c r="E112" i="51"/>
  <c r="U112" i="51" s="1"/>
  <c r="S111" i="51"/>
  <c r="R111" i="51"/>
  <c r="E111" i="51"/>
  <c r="U111" i="51" s="1"/>
  <c r="S110" i="51"/>
  <c r="R110" i="51"/>
  <c r="E110" i="51"/>
  <c r="S109" i="51"/>
  <c r="R109" i="51"/>
  <c r="E109" i="51"/>
  <c r="U109" i="51" s="1"/>
  <c r="S108" i="51"/>
  <c r="R108" i="51"/>
  <c r="E108" i="51"/>
  <c r="U108" i="51" s="1"/>
  <c r="S107" i="51"/>
  <c r="R107" i="51"/>
  <c r="E107" i="51"/>
  <c r="T107" i="51" s="1"/>
  <c r="S106" i="51"/>
  <c r="R106" i="51"/>
  <c r="E106" i="51"/>
  <c r="S105" i="51"/>
  <c r="R105" i="51"/>
  <c r="E105" i="51"/>
  <c r="T105" i="51" s="1"/>
  <c r="S104" i="51"/>
  <c r="R104" i="51"/>
  <c r="E104" i="51"/>
  <c r="U104" i="51" s="1"/>
  <c r="S103" i="51"/>
  <c r="R103" i="51"/>
  <c r="E103" i="51"/>
  <c r="U103" i="51" s="1"/>
  <c r="U102" i="51"/>
  <c r="S102" i="51"/>
  <c r="R102" i="51"/>
  <c r="E102" i="51"/>
  <c r="T102" i="51" s="1"/>
  <c r="S101" i="51"/>
  <c r="R101" i="51"/>
  <c r="E101" i="51"/>
  <c r="U101" i="51" s="1"/>
  <c r="S100" i="51"/>
  <c r="R100" i="51"/>
  <c r="E100" i="51"/>
  <c r="U100" i="51" s="1"/>
  <c r="S99" i="51"/>
  <c r="R99" i="51"/>
  <c r="E99" i="51"/>
  <c r="U99" i="51" s="1"/>
  <c r="S98" i="51"/>
  <c r="R98" i="51"/>
  <c r="E98" i="51"/>
  <c r="M97" i="51"/>
  <c r="M114" i="51" s="1"/>
  <c r="S114" i="51" s="1"/>
  <c r="L97" i="51"/>
  <c r="L114" i="51" s="1"/>
  <c r="R114" i="51" s="1"/>
  <c r="K97" i="51"/>
  <c r="K114" i="51" s="1"/>
  <c r="J97" i="51"/>
  <c r="J114" i="51" s="1"/>
  <c r="I97" i="51"/>
  <c r="I114" i="51" s="1"/>
  <c r="H97" i="51"/>
  <c r="H114" i="51" s="1"/>
  <c r="G97" i="51"/>
  <c r="G114" i="51" s="1"/>
  <c r="F97" i="51"/>
  <c r="F114" i="51" s="1"/>
  <c r="D97" i="51"/>
  <c r="D114" i="51" s="1"/>
  <c r="C97" i="51"/>
  <c r="C114" i="51" s="1"/>
  <c r="B97" i="51"/>
  <c r="B114" i="51" s="1"/>
  <c r="O115" i="52"/>
  <c r="N115" i="52"/>
  <c r="M115" i="52"/>
  <c r="S115" i="52" s="1"/>
  <c r="L115" i="52"/>
  <c r="R115" i="52" s="1"/>
  <c r="K115" i="52"/>
  <c r="J115" i="52"/>
  <c r="I115" i="52"/>
  <c r="H115" i="52"/>
  <c r="G115" i="52"/>
  <c r="F115" i="52"/>
  <c r="D115" i="52"/>
  <c r="C115" i="52"/>
  <c r="B115" i="52"/>
  <c r="O114" i="52"/>
  <c r="N114" i="52"/>
  <c r="U113" i="52"/>
  <c r="T113" i="52"/>
  <c r="S113" i="52"/>
  <c r="R113" i="52"/>
  <c r="S112" i="52"/>
  <c r="R112" i="52"/>
  <c r="E112" i="52"/>
  <c r="U112" i="52" s="1"/>
  <c r="S111" i="52"/>
  <c r="R111" i="52"/>
  <c r="E111" i="52"/>
  <c r="U111" i="52" s="1"/>
  <c r="U110" i="52"/>
  <c r="S110" i="52"/>
  <c r="R110" i="52"/>
  <c r="E110" i="52"/>
  <c r="T110" i="52" s="1"/>
  <c r="S109" i="52"/>
  <c r="R109" i="52"/>
  <c r="E109" i="52"/>
  <c r="S108" i="52"/>
  <c r="R108" i="52"/>
  <c r="E108" i="52"/>
  <c r="U108" i="52" s="1"/>
  <c r="S107" i="52"/>
  <c r="R107" i="52"/>
  <c r="E107" i="52"/>
  <c r="U107" i="52" s="1"/>
  <c r="S106" i="52"/>
  <c r="R106" i="52"/>
  <c r="E106" i="52"/>
  <c r="S105" i="52"/>
  <c r="R105" i="52"/>
  <c r="E105" i="52"/>
  <c r="T105" i="52" s="1"/>
  <c r="S104" i="52"/>
  <c r="R104" i="52"/>
  <c r="E104" i="52"/>
  <c r="U104" i="52" s="1"/>
  <c r="S103" i="52"/>
  <c r="R103" i="52"/>
  <c r="E103" i="52"/>
  <c r="U103" i="52" s="1"/>
  <c r="S102" i="52"/>
  <c r="R102" i="52"/>
  <c r="E102" i="52"/>
  <c r="U102" i="52" s="1"/>
  <c r="S101" i="52"/>
  <c r="R101" i="52"/>
  <c r="E101" i="52"/>
  <c r="S100" i="52"/>
  <c r="R100" i="52"/>
  <c r="E100" i="52"/>
  <c r="U100" i="52" s="1"/>
  <c r="S99" i="52"/>
  <c r="R99" i="52"/>
  <c r="E99" i="52"/>
  <c r="T99" i="52" s="1"/>
  <c r="S98" i="52"/>
  <c r="R98" i="52"/>
  <c r="E98" i="52"/>
  <c r="R97" i="52"/>
  <c r="M97" i="52"/>
  <c r="S97" i="52" s="1"/>
  <c r="L97" i="52"/>
  <c r="L114" i="52" s="1"/>
  <c r="R114" i="52" s="1"/>
  <c r="K97" i="52"/>
  <c r="K114" i="52" s="1"/>
  <c r="J97" i="52"/>
  <c r="J114" i="52" s="1"/>
  <c r="I97" i="52"/>
  <c r="I114" i="52" s="1"/>
  <c r="H97" i="52"/>
  <c r="H114" i="52" s="1"/>
  <c r="G97" i="52"/>
  <c r="G114" i="52" s="1"/>
  <c r="F97" i="52"/>
  <c r="F114" i="52" s="1"/>
  <c r="D97" i="52"/>
  <c r="D114" i="52" s="1"/>
  <c r="C97" i="52"/>
  <c r="C114" i="52" s="1"/>
  <c r="B97" i="52"/>
  <c r="B114" i="52" s="1"/>
  <c r="O115" i="53"/>
  <c r="N115" i="53"/>
  <c r="M115" i="53"/>
  <c r="S115" i="53" s="1"/>
  <c r="L115" i="53"/>
  <c r="R115" i="53" s="1"/>
  <c r="K115" i="53"/>
  <c r="J115" i="53"/>
  <c r="I115" i="53"/>
  <c r="H115" i="53"/>
  <c r="G115" i="53"/>
  <c r="F115" i="53"/>
  <c r="D115" i="53"/>
  <c r="C115" i="53"/>
  <c r="B115" i="53"/>
  <c r="O114" i="53"/>
  <c r="N114" i="53"/>
  <c r="U113" i="53"/>
  <c r="T113" i="53"/>
  <c r="S113" i="53"/>
  <c r="R113" i="53"/>
  <c r="S112" i="53"/>
  <c r="R112" i="53"/>
  <c r="E112" i="53"/>
  <c r="S111" i="53"/>
  <c r="R111" i="53"/>
  <c r="E111" i="53"/>
  <c r="T111" i="53" s="1"/>
  <c r="S110" i="53"/>
  <c r="R110" i="53"/>
  <c r="E110" i="53"/>
  <c r="U110" i="53" s="1"/>
  <c r="S109" i="53"/>
  <c r="R109" i="53"/>
  <c r="E109" i="53"/>
  <c r="S108" i="53"/>
  <c r="R108" i="53"/>
  <c r="E108" i="53"/>
  <c r="U108" i="53" s="1"/>
  <c r="S107" i="53"/>
  <c r="R107" i="53"/>
  <c r="E107" i="53"/>
  <c r="U107" i="53" s="1"/>
  <c r="S106" i="53"/>
  <c r="R106" i="53"/>
  <c r="E106" i="53"/>
  <c r="U106" i="53" s="1"/>
  <c r="S105" i="53"/>
  <c r="R105" i="53"/>
  <c r="E105" i="53"/>
  <c r="U105" i="53" s="1"/>
  <c r="S104" i="53"/>
  <c r="R104" i="53"/>
  <c r="E104" i="53"/>
  <c r="S103" i="53"/>
  <c r="R103" i="53"/>
  <c r="E103" i="53"/>
  <c r="T103" i="53" s="1"/>
  <c r="T102" i="53"/>
  <c r="S102" i="53"/>
  <c r="R102" i="53"/>
  <c r="E102" i="53"/>
  <c r="U102" i="53" s="1"/>
  <c r="S101" i="53"/>
  <c r="R101" i="53"/>
  <c r="E101" i="53"/>
  <c r="T100" i="53"/>
  <c r="S100" i="53"/>
  <c r="R100" i="53"/>
  <c r="E100" i="53"/>
  <c r="U100" i="53" s="1"/>
  <c r="S99" i="53"/>
  <c r="R99" i="53"/>
  <c r="E99" i="53"/>
  <c r="U99" i="53" s="1"/>
  <c r="S98" i="53"/>
  <c r="R98" i="53"/>
  <c r="E98" i="53"/>
  <c r="U98" i="53" s="1"/>
  <c r="M97" i="53"/>
  <c r="S97" i="53" s="1"/>
  <c r="L97" i="53"/>
  <c r="R97" i="53" s="1"/>
  <c r="K97" i="53"/>
  <c r="K114" i="53" s="1"/>
  <c r="J97" i="53"/>
  <c r="J114" i="53" s="1"/>
  <c r="I97" i="53"/>
  <c r="I114" i="53" s="1"/>
  <c r="H97" i="53"/>
  <c r="H114" i="53" s="1"/>
  <c r="G97" i="53"/>
  <c r="G114" i="53" s="1"/>
  <c r="F97" i="53"/>
  <c r="F114" i="53" s="1"/>
  <c r="D97" i="53"/>
  <c r="D114" i="53" s="1"/>
  <c r="C97" i="53"/>
  <c r="C114" i="53" s="1"/>
  <c r="B97" i="53"/>
  <c r="B114" i="53" s="1"/>
  <c r="O115" i="54"/>
  <c r="N115" i="54"/>
  <c r="M115" i="54"/>
  <c r="S115" i="54" s="1"/>
  <c r="L115" i="54"/>
  <c r="R115" i="54" s="1"/>
  <c r="K115" i="54"/>
  <c r="J115" i="54"/>
  <c r="I115" i="54"/>
  <c r="H115" i="54"/>
  <c r="G115" i="54"/>
  <c r="F115" i="54"/>
  <c r="D115" i="54"/>
  <c r="C115" i="54"/>
  <c r="B115" i="54"/>
  <c r="O114" i="54"/>
  <c r="N114" i="54"/>
  <c r="U113" i="54"/>
  <c r="T113" i="54"/>
  <c r="S113" i="54"/>
  <c r="R113" i="54"/>
  <c r="S112" i="54"/>
  <c r="R112" i="54"/>
  <c r="E112" i="54"/>
  <c r="T111" i="54"/>
  <c r="S111" i="54"/>
  <c r="R111" i="54"/>
  <c r="E111" i="54"/>
  <c r="U111" i="54" s="1"/>
  <c r="S110" i="54"/>
  <c r="R110" i="54"/>
  <c r="E110" i="54"/>
  <c r="U110" i="54" s="1"/>
  <c r="S109" i="54"/>
  <c r="R109" i="54"/>
  <c r="E109" i="54"/>
  <c r="U109" i="54" s="1"/>
  <c r="T108" i="54"/>
  <c r="S108" i="54"/>
  <c r="R108" i="54"/>
  <c r="E108" i="54"/>
  <c r="U108" i="54" s="1"/>
  <c r="S107" i="54"/>
  <c r="R107" i="54"/>
  <c r="E107" i="54"/>
  <c r="S106" i="54"/>
  <c r="R106" i="54"/>
  <c r="E106" i="54"/>
  <c r="T106" i="54" s="1"/>
  <c r="S105" i="54"/>
  <c r="R105" i="54"/>
  <c r="E105" i="54"/>
  <c r="U105" i="54" s="1"/>
  <c r="S104" i="54"/>
  <c r="R104" i="54"/>
  <c r="E104" i="54"/>
  <c r="S103" i="54"/>
  <c r="R103" i="54"/>
  <c r="E103" i="54"/>
  <c r="U103" i="54" s="1"/>
  <c r="S102" i="54"/>
  <c r="R102" i="54"/>
  <c r="E102" i="54"/>
  <c r="U102" i="54" s="1"/>
  <c r="S101" i="54"/>
  <c r="R101" i="54"/>
  <c r="E101" i="54"/>
  <c r="U101" i="54" s="1"/>
  <c r="S100" i="54"/>
  <c r="R100" i="54"/>
  <c r="E100" i="54"/>
  <c r="U100" i="54" s="1"/>
  <c r="S99" i="54"/>
  <c r="R99" i="54"/>
  <c r="E99" i="54"/>
  <c r="S98" i="54"/>
  <c r="R98" i="54"/>
  <c r="E98" i="54"/>
  <c r="T98" i="54" s="1"/>
  <c r="M97" i="54"/>
  <c r="L97" i="54"/>
  <c r="R97" i="54" s="1"/>
  <c r="K97" i="54"/>
  <c r="K114" i="54" s="1"/>
  <c r="J97" i="54"/>
  <c r="J114" i="54" s="1"/>
  <c r="I97" i="54"/>
  <c r="I114" i="54" s="1"/>
  <c r="H97" i="54"/>
  <c r="H114" i="54" s="1"/>
  <c r="G97" i="54"/>
  <c r="G114" i="54" s="1"/>
  <c r="F97" i="54"/>
  <c r="F114" i="54" s="1"/>
  <c r="D97" i="54"/>
  <c r="D114" i="54" s="1"/>
  <c r="C97" i="54"/>
  <c r="C114" i="54" s="1"/>
  <c r="B97" i="54"/>
  <c r="B114" i="54" s="1"/>
  <c r="O115" i="55"/>
  <c r="N115" i="55"/>
  <c r="M115" i="55"/>
  <c r="S115" i="55" s="1"/>
  <c r="L115" i="55"/>
  <c r="R115" i="55" s="1"/>
  <c r="K115" i="55"/>
  <c r="J115" i="55"/>
  <c r="I115" i="55"/>
  <c r="H115" i="55"/>
  <c r="G115" i="55"/>
  <c r="F115" i="55"/>
  <c r="D115" i="55"/>
  <c r="C115" i="55"/>
  <c r="B115" i="55"/>
  <c r="O114" i="55"/>
  <c r="N114" i="55"/>
  <c r="U113" i="55"/>
  <c r="T113" i="55"/>
  <c r="S113" i="55"/>
  <c r="R113" i="55"/>
  <c r="T112" i="55"/>
  <c r="S112" i="55"/>
  <c r="R112" i="55"/>
  <c r="E112" i="55"/>
  <c r="U112" i="55" s="1"/>
  <c r="U111" i="55"/>
  <c r="S111" i="55"/>
  <c r="R111" i="55"/>
  <c r="E111" i="55"/>
  <c r="T111" i="55" s="1"/>
  <c r="S110" i="55"/>
  <c r="R110" i="55"/>
  <c r="E110" i="55"/>
  <c r="S109" i="55"/>
  <c r="R109" i="55"/>
  <c r="E109" i="55"/>
  <c r="T109" i="55" s="1"/>
  <c r="S108" i="55"/>
  <c r="R108" i="55"/>
  <c r="E108" i="55"/>
  <c r="S107" i="55"/>
  <c r="R107" i="55"/>
  <c r="E107" i="55"/>
  <c r="S106" i="55"/>
  <c r="R106" i="55"/>
  <c r="E106" i="55"/>
  <c r="S105" i="55"/>
  <c r="R105" i="55"/>
  <c r="E105" i="55"/>
  <c r="U105" i="55" s="1"/>
  <c r="S104" i="55"/>
  <c r="R104" i="55"/>
  <c r="E104" i="55"/>
  <c r="U104" i="55" s="1"/>
  <c r="S103" i="55"/>
  <c r="R103" i="55"/>
  <c r="E103" i="55"/>
  <c r="T103" i="55" s="1"/>
  <c r="S102" i="55"/>
  <c r="R102" i="55"/>
  <c r="E102" i="55"/>
  <c r="S101" i="55"/>
  <c r="R101" i="55"/>
  <c r="E101" i="55"/>
  <c r="T101" i="55" s="1"/>
  <c r="S100" i="55"/>
  <c r="R100" i="55"/>
  <c r="E100" i="55"/>
  <c r="S99" i="55"/>
  <c r="R99" i="55"/>
  <c r="E99" i="55"/>
  <c r="S98" i="55"/>
  <c r="R98" i="55"/>
  <c r="E98" i="55"/>
  <c r="M97" i="55"/>
  <c r="M114" i="55" s="1"/>
  <c r="S114" i="55" s="1"/>
  <c r="L97" i="55"/>
  <c r="L114" i="55" s="1"/>
  <c r="R114" i="55" s="1"/>
  <c r="K97" i="55"/>
  <c r="K114" i="55" s="1"/>
  <c r="J97" i="55"/>
  <c r="J114" i="55" s="1"/>
  <c r="I97" i="55"/>
  <c r="I114" i="55" s="1"/>
  <c r="H97" i="55"/>
  <c r="H114" i="55" s="1"/>
  <c r="G97" i="55"/>
  <c r="G114" i="55" s="1"/>
  <c r="F97" i="55"/>
  <c r="F114" i="55" s="1"/>
  <c r="D97" i="55"/>
  <c r="D114" i="55" s="1"/>
  <c r="C97" i="55"/>
  <c r="C114" i="55" s="1"/>
  <c r="B97" i="55"/>
  <c r="B114" i="55" s="1"/>
  <c r="O115" i="1"/>
  <c r="N115" i="1"/>
  <c r="M115" i="1"/>
  <c r="S115" i="1" s="1"/>
  <c r="L115" i="1"/>
  <c r="R115" i="1" s="1"/>
  <c r="K115" i="1"/>
  <c r="J115" i="1"/>
  <c r="I115" i="1"/>
  <c r="H115" i="1"/>
  <c r="G115" i="1"/>
  <c r="F115" i="1"/>
  <c r="D115" i="1"/>
  <c r="C115" i="1"/>
  <c r="B115" i="1"/>
  <c r="O114" i="1"/>
  <c r="N114" i="1"/>
  <c r="U113" i="1"/>
  <c r="T113" i="1"/>
  <c r="S113" i="1"/>
  <c r="R113" i="1"/>
  <c r="U112" i="1"/>
  <c r="S112" i="1"/>
  <c r="R112" i="1"/>
  <c r="E112" i="1"/>
  <c r="T112" i="1" s="1"/>
  <c r="T111" i="1"/>
  <c r="S111" i="1"/>
  <c r="R111" i="1"/>
  <c r="E111" i="1"/>
  <c r="U111" i="1" s="1"/>
  <c r="S110" i="1"/>
  <c r="R110" i="1"/>
  <c r="E110" i="1"/>
  <c r="S109" i="1"/>
  <c r="R109" i="1"/>
  <c r="E109" i="1"/>
  <c r="U109" i="1" s="1"/>
  <c r="S108" i="1"/>
  <c r="R108" i="1"/>
  <c r="E108" i="1"/>
  <c r="U108" i="1" s="1"/>
  <c r="S107" i="1"/>
  <c r="R107" i="1"/>
  <c r="E107" i="1"/>
  <c r="U107" i="1" s="1"/>
  <c r="U106" i="1"/>
  <c r="S106" i="1"/>
  <c r="R106" i="1"/>
  <c r="E106" i="1"/>
  <c r="T106" i="1" s="1"/>
  <c r="S105" i="1"/>
  <c r="R105" i="1"/>
  <c r="E105" i="1"/>
  <c r="U104" i="1"/>
  <c r="S104" i="1"/>
  <c r="R104" i="1"/>
  <c r="E104" i="1"/>
  <c r="T104" i="1" s="1"/>
  <c r="S103" i="1"/>
  <c r="R103" i="1"/>
  <c r="E103" i="1"/>
  <c r="U103" i="1" s="1"/>
  <c r="S102" i="1"/>
  <c r="R102" i="1"/>
  <c r="E102" i="1"/>
  <c r="S101" i="1"/>
  <c r="R101" i="1"/>
  <c r="E101" i="1"/>
  <c r="U101" i="1" s="1"/>
  <c r="S100" i="1"/>
  <c r="R100" i="1"/>
  <c r="E100" i="1"/>
  <c r="U100" i="1" s="1"/>
  <c r="S99" i="1"/>
  <c r="R99" i="1"/>
  <c r="E99" i="1"/>
  <c r="U99" i="1" s="1"/>
  <c r="T98" i="1"/>
  <c r="S98" i="1"/>
  <c r="R98" i="1"/>
  <c r="E98" i="1"/>
  <c r="U98" i="1" s="1"/>
  <c r="R97" i="1"/>
  <c r="M97" i="1"/>
  <c r="L97" i="1"/>
  <c r="L114" i="1" s="1"/>
  <c r="R114" i="1" s="1"/>
  <c r="K97" i="1"/>
  <c r="K114" i="1" s="1"/>
  <c r="J97" i="1"/>
  <c r="J114" i="1" s="1"/>
  <c r="I97" i="1"/>
  <c r="I114" i="1" s="1"/>
  <c r="H97" i="1"/>
  <c r="H114" i="1" s="1"/>
  <c r="G97" i="1"/>
  <c r="G114" i="1" s="1"/>
  <c r="F97" i="1"/>
  <c r="F114" i="1" s="1"/>
  <c r="D97" i="1"/>
  <c r="D114" i="1" s="1"/>
  <c r="C97" i="1"/>
  <c r="C114" i="1" s="1"/>
  <c r="B97" i="1"/>
  <c r="B114" i="1" s="1"/>
  <c r="E86" i="2"/>
  <c r="E85" i="2"/>
  <c r="E84" i="2"/>
  <c r="E83" i="2"/>
  <c r="E82" i="2" s="1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E82" i="10" s="1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3"/>
  <c r="E85" i="13"/>
  <c r="E84" i="13"/>
  <c r="E83" i="13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2" i="17" s="1"/>
  <c r="E85" i="17"/>
  <c r="E84" i="17"/>
  <c r="E83" i="17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2" i="18" s="1"/>
  <c r="E85" i="18"/>
  <c r="E84" i="18"/>
  <c r="E83" i="18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3" i="19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4" i="20"/>
  <c r="E83" i="20"/>
  <c r="E82" i="20" s="1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21"/>
  <c r="E85" i="21"/>
  <c r="E84" i="21"/>
  <c r="E83" i="21"/>
  <c r="E82" i="21" s="1"/>
  <c r="M82" i="21"/>
  <c r="L82" i="21"/>
  <c r="K82" i="21"/>
  <c r="J82" i="21"/>
  <c r="I82" i="21"/>
  <c r="H82" i="21"/>
  <c r="G82" i="21"/>
  <c r="F82" i="21"/>
  <c r="D82" i="21"/>
  <c r="C82" i="21"/>
  <c r="B82" i="21"/>
  <c r="A79" i="21"/>
  <c r="E86" i="22"/>
  <c r="E85" i="22"/>
  <c r="E84" i="22"/>
  <c r="E83" i="22"/>
  <c r="M82" i="22"/>
  <c r="L82" i="22"/>
  <c r="K82" i="22"/>
  <c r="J82" i="22"/>
  <c r="I82" i="22"/>
  <c r="H82" i="22"/>
  <c r="G82" i="22"/>
  <c r="F82" i="22"/>
  <c r="D82" i="22"/>
  <c r="C82" i="22"/>
  <c r="B82" i="22"/>
  <c r="A79" i="22"/>
  <c r="E86" i="23"/>
  <c r="E85" i="23"/>
  <c r="E84" i="23"/>
  <c r="E82" i="23" s="1"/>
  <c r="E83" i="23"/>
  <c r="M82" i="23"/>
  <c r="L82" i="23"/>
  <c r="K82" i="23"/>
  <c r="J82" i="23"/>
  <c r="I82" i="23"/>
  <c r="H82" i="23"/>
  <c r="G82" i="23"/>
  <c r="F82" i="23"/>
  <c r="D82" i="23"/>
  <c r="C82" i="23"/>
  <c r="B82" i="23"/>
  <c r="A79" i="23"/>
  <c r="E86" i="24"/>
  <c r="E85" i="24"/>
  <c r="E84" i="24"/>
  <c r="E83" i="24"/>
  <c r="M82" i="24"/>
  <c r="L82" i="24"/>
  <c r="K82" i="24"/>
  <c r="J82" i="24"/>
  <c r="I82" i="24"/>
  <c r="H82" i="24"/>
  <c r="G82" i="24"/>
  <c r="F82" i="24"/>
  <c r="D82" i="24"/>
  <c r="C82" i="24"/>
  <c r="B82" i="24"/>
  <c r="A79" i="24"/>
  <c r="E86" i="25"/>
  <c r="E85" i="25"/>
  <c r="E84" i="25"/>
  <c r="E83" i="25"/>
  <c r="M82" i="25"/>
  <c r="L82" i="25"/>
  <c r="K82" i="25"/>
  <c r="J82" i="25"/>
  <c r="I82" i="25"/>
  <c r="H82" i="25"/>
  <c r="G82" i="25"/>
  <c r="F82" i="25"/>
  <c r="D82" i="25"/>
  <c r="C82" i="25"/>
  <c r="B82" i="25"/>
  <c r="A79" i="25"/>
  <c r="E86" i="26"/>
  <c r="E85" i="26"/>
  <c r="E84" i="26"/>
  <c r="E83" i="26"/>
  <c r="M82" i="26"/>
  <c r="L82" i="26"/>
  <c r="K82" i="26"/>
  <c r="J82" i="26"/>
  <c r="I82" i="26"/>
  <c r="H82" i="26"/>
  <c r="G82" i="26"/>
  <c r="F82" i="26"/>
  <c r="D82" i="26"/>
  <c r="C82" i="26"/>
  <c r="B82" i="26"/>
  <c r="A79" i="26"/>
  <c r="E86" i="27"/>
  <c r="E85" i="27"/>
  <c r="E84" i="27"/>
  <c r="E83" i="27"/>
  <c r="M82" i="27"/>
  <c r="L82" i="27"/>
  <c r="K82" i="27"/>
  <c r="J82" i="27"/>
  <c r="I82" i="27"/>
  <c r="H82" i="27"/>
  <c r="G82" i="27"/>
  <c r="F82" i="27"/>
  <c r="D82" i="27"/>
  <c r="C82" i="27"/>
  <c r="B82" i="27"/>
  <c r="A79" i="27"/>
  <c r="E86" i="28"/>
  <c r="E85" i="28"/>
  <c r="E84" i="28"/>
  <c r="E83" i="28"/>
  <c r="M82" i="28"/>
  <c r="L82" i="28"/>
  <c r="K82" i="28"/>
  <c r="J82" i="28"/>
  <c r="I82" i="28"/>
  <c r="H82" i="28"/>
  <c r="G82" i="28"/>
  <c r="F82" i="28"/>
  <c r="D82" i="28"/>
  <c r="C82" i="28"/>
  <c r="B82" i="28"/>
  <c r="A79" i="28"/>
  <c r="E86" i="29"/>
  <c r="E85" i="29"/>
  <c r="E84" i="29"/>
  <c r="E83" i="29"/>
  <c r="E82" i="29" s="1"/>
  <c r="M82" i="29"/>
  <c r="L82" i="29"/>
  <c r="K82" i="29"/>
  <c r="J82" i="29"/>
  <c r="I82" i="29"/>
  <c r="H82" i="29"/>
  <c r="G82" i="29"/>
  <c r="F82" i="29"/>
  <c r="D82" i="29"/>
  <c r="C82" i="29"/>
  <c r="B82" i="29"/>
  <c r="A79" i="29"/>
  <c r="E86" i="30"/>
  <c r="E85" i="30"/>
  <c r="E84" i="30"/>
  <c r="E83" i="30"/>
  <c r="M82" i="30"/>
  <c r="L82" i="30"/>
  <c r="K82" i="30"/>
  <c r="J82" i="30"/>
  <c r="I82" i="30"/>
  <c r="H82" i="30"/>
  <c r="G82" i="30"/>
  <c r="F82" i="30"/>
  <c r="D82" i="30"/>
  <c r="C82" i="30"/>
  <c r="B82" i="30"/>
  <c r="A79" i="30"/>
  <c r="E86" i="31"/>
  <c r="E85" i="31"/>
  <c r="E84" i="31"/>
  <c r="E83" i="31"/>
  <c r="M82" i="31"/>
  <c r="L82" i="31"/>
  <c r="K82" i="31"/>
  <c r="J82" i="31"/>
  <c r="I82" i="31"/>
  <c r="H82" i="31"/>
  <c r="G82" i="31"/>
  <c r="F82" i="31"/>
  <c r="D82" i="31"/>
  <c r="C82" i="31"/>
  <c r="B82" i="31"/>
  <c r="A79" i="31"/>
  <c r="E86" i="32"/>
  <c r="E85" i="32"/>
  <c r="E84" i="32"/>
  <c r="E83" i="32"/>
  <c r="M82" i="32"/>
  <c r="L82" i="32"/>
  <c r="K82" i="32"/>
  <c r="J82" i="32"/>
  <c r="I82" i="32"/>
  <c r="H82" i="32"/>
  <c r="G82" i="32"/>
  <c r="F82" i="32"/>
  <c r="D82" i="32"/>
  <c r="C82" i="32"/>
  <c r="B82" i="32"/>
  <c r="A79" i="32"/>
  <c r="E86" i="33"/>
  <c r="E85" i="33"/>
  <c r="E84" i="33"/>
  <c r="E83" i="33"/>
  <c r="M82" i="33"/>
  <c r="L82" i="33"/>
  <c r="K82" i="33"/>
  <c r="J82" i="33"/>
  <c r="I82" i="33"/>
  <c r="H82" i="33"/>
  <c r="G82" i="33"/>
  <c r="F82" i="33"/>
  <c r="D82" i="33"/>
  <c r="C82" i="33"/>
  <c r="B82" i="33"/>
  <c r="A79" i="33"/>
  <c r="E86" i="34"/>
  <c r="E82" i="34" s="1"/>
  <c r="E85" i="34"/>
  <c r="E84" i="34"/>
  <c r="E83" i="34"/>
  <c r="M82" i="34"/>
  <c r="L82" i="34"/>
  <c r="K82" i="34"/>
  <c r="J82" i="34"/>
  <c r="I82" i="34"/>
  <c r="H82" i="34"/>
  <c r="G82" i="34"/>
  <c r="F82" i="34"/>
  <c r="D82" i="34"/>
  <c r="C82" i="34"/>
  <c r="B82" i="34"/>
  <c r="A79" i="34"/>
  <c r="E86" i="35"/>
  <c r="E85" i="35"/>
  <c r="E84" i="35"/>
  <c r="E83" i="35"/>
  <c r="E82" i="35" s="1"/>
  <c r="M82" i="35"/>
  <c r="L82" i="35"/>
  <c r="K82" i="35"/>
  <c r="J82" i="35"/>
  <c r="I82" i="35"/>
  <c r="H82" i="35"/>
  <c r="G82" i="35"/>
  <c r="F82" i="35"/>
  <c r="D82" i="35"/>
  <c r="C82" i="35"/>
  <c r="B82" i="35"/>
  <c r="A79" i="35"/>
  <c r="E86" i="36"/>
  <c r="E85" i="36"/>
  <c r="E84" i="36"/>
  <c r="E83" i="36"/>
  <c r="M82" i="36"/>
  <c r="L82" i="36"/>
  <c r="K82" i="36"/>
  <c r="J82" i="36"/>
  <c r="I82" i="36"/>
  <c r="H82" i="36"/>
  <c r="G82" i="36"/>
  <c r="F82" i="36"/>
  <c r="D82" i="36"/>
  <c r="C82" i="36"/>
  <c r="B82" i="36"/>
  <c r="A79" i="36"/>
  <c r="E86" i="37"/>
  <c r="E85" i="37"/>
  <c r="E84" i="37"/>
  <c r="E83" i="37"/>
  <c r="E82" i="37" s="1"/>
  <c r="M82" i="37"/>
  <c r="L82" i="37"/>
  <c r="K82" i="37"/>
  <c r="J82" i="37"/>
  <c r="I82" i="37"/>
  <c r="H82" i="37"/>
  <c r="G82" i="37"/>
  <c r="F82" i="37"/>
  <c r="D82" i="37"/>
  <c r="C82" i="37"/>
  <c r="B82" i="37"/>
  <c r="A79" i="37"/>
  <c r="E86" i="38"/>
  <c r="E85" i="38"/>
  <c r="E84" i="38"/>
  <c r="E83" i="38"/>
  <c r="M82" i="38"/>
  <c r="L82" i="38"/>
  <c r="K82" i="38"/>
  <c r="J82" i="38"/>
  <c r="I82" i="38"/>
  <c r="H82" i="38"/>
  <c r="G82" i="38"/>
  <c r="F82" i="38"/>
  <c r="D82" i="38"/>
  <c r="C82" i="38"/>
  <c r="B82" i="38"/>
  <c r="A79" i="38"/>
  <c r="E86" i="39"/>
  <c r="E85" i="39"/>
  <c r="E84" i="39"/>
  <c r="E82" i="39" s="1"/>
  <c r="E83" i="39"/>
  <c r="M82" i="39"/>
  <c r="L82" i="39"/>
  <c r="K82" i="39"/>
  <c r="J82" i="39"/>
  <c r="I82" i="39"/>
  <c r="H82" i="39"/>
  <c r="G82" i="39"/>
  <c r="F82" i="39"/>
  <c r="D82" i="39"/>
  <c r="C82" i="39"/>
  <c r="B82" i="39"/>
  <c r="A79" i="39"/>
  <c r="E86" i="40"/>
  <c r="E85" i="40"/>
  <c r="E84" i="40"/>
  <c r="E83" i="40"/>
  <c r="M82" i="40"/>
  <c r="L82" i="40"/>
  <c r="K82" i="40"/>
  <c r="J82" i="40"/>
  <c r="I82" i="40"/>
  <c r="H82" i="40"/>
  <c r="G82" i="40"/>
  <c r="F82" i="40"/>
  <c r="D82" i="40"/>
  <c r="C82" i="40"/>
  <c r="B82" i="40"/>
  <c r="A79" i="40"/>
  <c r="E86" i="41"/>
  <c r="E85" i="41"/>
  <c r="E84" i="41"/>
  <c r="E83" i="41"/>
  <c r="M82" i="41"/>
  <c r="L82" i="41"/>
  <c r="K82" i="41"/>
  <c r="J82" i="41"/>
  <c r="I82" i="41"/>
  <c r="H82" i="41"/>
  <c r="G82" i="41"/>
  <c r="F82" i="41"/>
  <c r="D82" i="41"/>
  <c r="C82" i="41"/>
  <c r="B82" i="41"/>
  <c r="A79" i="41"/>
  <c r="E86" i="42"/>
  <c r="E85" i="42"/>
  <c r="E84" i="42"/>
  <c r="E83" i="42"/>
  <c r="M82" i="42"/>
  <c r="L82" i="42"/>
  <c r="K82" i="42"/>
  <c r="J82" i="42"/>
  <c r="I82" i="42"/>
  <c r="H82" i="42"/>
  <c r="G82" i="42"/>
  <c r="F82" i="42"/>
  <c r="E82" i="42"/>
  <c r="D82" i="42"/>
  <c r="C82" i="42"/>
  <c r="B82" i="42"/>
  <c r="A79" i="42"/>
  <c r="E86" i="43"/>
  <c r="E85" i="43"/>
  <c r="E84" i="43"/>
  <c r="E83" i="43"/>
  <c r="E82" i="43" s="1"/>
  <c r="M82" i="43"/>
  <c r="L82" i="43"/>
  <c r="K82" i="43"/>
  <c r="J82" i="43"/>
  <c r="I82" i="43"/>
  <c r="H82" i="43"/>
  <c r="G82" i="43"/>
  <c r="F82" i="43"/>
  <c r="D82" i="43"/>
  <c r="C82" i="43"/>
  <c r="B82" i="43"/>
  <c r="A79" i="43"/>
  <c r="E86" i="44"/>
  <c r="E85" i="44"/>
  <c r="E84" i="44"/>
  <c r="E83" i="44"/>
  <c r="M82" i="44"/>
  <c r="L82" i="44"/>
  <c r="K82" i="44"/>
  <c r="J82" i="44"/>
  <c r="I82" i="44"/>
  <c r="H82" i="44"/>
  <c r="G82" i="44"/>
  <c r="F82" i="44"/>
  <c r="D82" i="44"/>
  <c r="C82" i="44"/>
  <c r="B82" i="44"/>
  <c r="A79" i="44"/>
  <c r="E86" i="45"/>
  <c r="E85" i="45"/>
  <c r="E84" i="45"/>
  <c r="E83" i="45"/>
  <c r="M82" i="45"/>
  <c r="L82" i="45"/>
  <c r="K82" i="45"/>
  <c r="J82" i="45"/>
  <c r="I82" i="45"/>
  <c r="H82" i="45"/>
  <c r="G82" i="45"/>
  <c r="F82" i="45"/>
  <c r="D82" i="45"/>
  <c r="C82" i="45"/>
  <c r="B82" i="45"/>
  <c r="A79" i="45"/>
  <c r="E86" i="46"/>
  <c r="E85" i="46"/>
  <c r="E84" i="46"/>
  <c r="E83" i="46"/>
  <c r="M82" i="46"/>
  <c r="L82" i="46"/>
  <c r="K82" i="46"/>
  <c r="J82" i="46"/>
  <c r="I82" i="46"/>
  <c r="H82" i="46"/>
  <c r="G82" i="46"/>
  <c r="F82" i="46"/>
  <c r="D82" i="46"/>
  <c r="C82" i="46"/>
  <c r="B82" i="46"/>
  <c r="A79" i="46"/>
  <c r="E86" i="47"/>
  <c r="E85" i="47"/>
  <c r="E84" i="47"/>
  <c r="E83" i="47"/>
  <c r="M82" i="47"/>
  <c r="L82" i="47"/>
  <c r="K82" i="47"/>
  <c r="J82" i="47"/>
  <c r="I82" i="47"/>
  <c r="H82" i="47"/>
  <c r="G82" i="47"/>
  <c r="F82" i="47"/>
  <c r="D82" i="47"/>
  <c r="C82" i="47"/>
  <c r="B82" i="47"/>
  <c r="A79" i="47"/>
  <c r="E86" i="48"/>
  <c r="E85" i="48"/>
  <c r="E84" i="48"/>
  <c r="E83" i="48"/>
  <c r="M82" i="48"/>
  <c r="L82" i="48"/>
  <c r="K82" i="48"/>
  <c r="J82" i="48"/>
  <c r="I82" i="48"/>
  <c r="H82" i="48"/>
  <c r="G82" i="48"/>
  <c r="F82" i="48"/>
  <c r="D82" i="48"/>
  <c r="C82" i="48"/>
  <c r="B82" i="48"/>
  <c r="A79" i="48"/>
  <c r="E86" i="49"/>
  <c r="E85" i="49"/>
  <c r="E84" i="49"/>
  <c r="E83" i="49"/>
  <c r="E82" i="49" s="1"/>
  <c r="M82" i="49"/>
  <c r="L82" i="49"/>
  <c r="K82" i="49"/>
  <c r="J82" i="49"/>
  <c r="I82" i="49"/>
  <c r="H82" i="49"/>
  <c r="G82" i="49"/>
  <c r="F82" i="49"/>
  <c r="D82" i="49"/>
  <c r="C82" i="49"/>
  <c r="B82" i="49"/>
  <c r="A79" i="49"/>
  <c r="E86" i="50"/>
  <c r="E85" i="50"/>
  <c r="E84" i="50"/>
  <c r="E83" i="50"/>
  <c r="M82" i="50"/>
  <c r="L82" i="50"/>
  <c r="K82" i="50"/>
  <c r="J82" i="50"/>
  <c r="I82" i="50"/>
  <c r="H82" i="50"/>
  <c r="G82" i="50"/>
  <c r="F82" i="50"/>
  <c r="D82" i="50"/>
  <c r="C82" i="50"/>
  <c r="B82" i="50"/>
  <c r="A79" i="50"/>
  <c r="E86" i="51"/>
  <c r="E85" i="51"/>
  <c r="E84" i="51"/>
  <c r="E83" i="51"/>
  <c r="M82" i="51"/>
  <c r="L82" i="51"/>
  <c r="K82" i="51"/>
  <c r="J82" i="51"/>
  <c r="I82" i="51"/>
  <c r="H82" i="51"/>
  <c r="G82" i="51"/>
  <c r="F82" i="51"/>
  <c r="D82" i="51"/>
  <c r="C82" i="51"/>
  <c r="B82" i="51"/>
  <c r="A79" i="51"/>
  <c r="E86" i="52"/>
  <c r="E85" i="52"/>
  <c r="E84" i="52"/>
  <c r="E83" i="52"/>
  <c r="M82" i="52"/>
  <c r="L82" i="52"/>
  <c r="K82" i="52"/>
  <c r="J82" i="52"/>
  <c r="I82" i="52"/>
  <c r="H82" i="52"/>
  <c r="G82" i="52"/>
  <c r="F82" i="52"/>
  <c r="D82" i="52"/>
  <c r="C82" i="52"/>
  <c r="B82" i="52"/>
  <c r="A79" i="52"/>
  <c r="E86" i="53"/>
  <c r="E85" i="53"/>
  <c r="E84" i="53"/>
  <c r="E83" i="53"/>
  <c r="M82" i="53"/>
  <c r="L82" i="53"/>
  <c r="K82" i="53"/>
  <c r="J82" i="53"/>
  <c r="I82" i="53"/>
  <c r="H82" i="53"/>
  <c r="G82" i="53"/>
  <c r="F82" i="53"/>
  <c r="D82" i="53"/>
  <c r="C82" i="53"/>
  <c r="B82" i="53"/>
  <c r="A79" i="53"/>
  <c r="E86" i="54"/>
  <c r="E85" i="54"/>
  <c r="E84" i="54"/>
  <c r="E83" i="54"/>
  <c r="M82" i="54"/>
  <c r="L82" i="54"/>
  <c r="K82" i="54"/>
  <c r="J82" i="54"/>
  <c r="I82" i="54"/>
  <c r="H82" i="54"/>
  <c r="G82" i="54"/>
  <c r="F82" i="54"/>
  <c r="D82" i="54"/>
  <c r="C82" i="54"/>
  <c r="B82" i="54"/>
  <c r="A79" i="54"/>
  <c r="E86" i="55"/>
  <c r="E85" i="55"/>
  <c r="E84" i="55"/>
  <c r="E83" i="55"/>
  <c r="M82" i="55"/>
  <c r="L82" i="55"/>
  <c r="K82" i="55"/>
  <c r="J82" i="55"/>
  <c r="I82" i="55"/>
  <c r="H82" i="55"/>
  <c r="G82" i="55"/>
  <c r="F82" i="55"/>
  <c r="D82" i="55"/>
  <c r="C82" i="55"/>
  <c r="B82" i="55"/>
  <c r="A79" i="55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S96" i="55"/>
  <c r="R96" i="55"/>
  <c r="Q96" i="55"/>
  <c r="P96" i="55"/>
  <c r="E96" i="55"/>
  <c r="U96" i="55" s="1"/>
  <c r="S95" i="55"/>
  <c r="R95" i="55"/>
  <c r="Q95" i="55"/>
  <c r="P95" i="55"/>
  <c r="E95" i="55"/>
  <c r="U95" i="55" s="1"/>
  <c r="S94" i="55"/>
  <c r="R94" i="55"/>
  <c r="Q94" i="55"/>
  <c r="P94" i="55"/>
  <c r="E94" i="55"/>
  <c r="U94" i="55" s="1"/>
  <c r="U93" i="55"/>
  <c r="T93" i="55"/>
  <c r="S93" i="55"/>
  <c r="R93" i="55"/>
  <c r="Q93" i="55"/>
  <c r="P93" i="55"/>
  <c r="E93" i="55"/>
  <c r="S92" i="55"/>
  <c r="R92" i="55"/>
  <c r="Q92" i="55"/>
  <c r="P92" i="55"/>
  <c r="E92" i="55"/>
  <c r="T91" i="55"/>
  <c r="S91" i="55"/>
  <c r="R91" i="55"/>
  <c r="Q91" i="55"/>
  <c r="P91" i="55"/>
  <c r="E91" i="55"/>
  <c r="U91" i="55" s="1"/>
  <c r="U90" i="55"/>
  <c r="S90" i="55"/>
  <c r="R90" i="55"/>
  <c r="Q90" i="55"/>
  <c r="P90" i="55"/>
  <c r="E90" i="55"/>
  <c r="T90" i="55" s="1"/>
  <c r="U89" i="55"/>
  <c r="T89" i="55"/>
  <c r="S89" i="55"/>
  <c r="R89" i="55"/>
  <c r="Q89" i="55"/>
  <c r="P89" i="55"/>
  <c r="E89" i="55"/>
  <c r="S88" i="55"/>
  <c r="S87" i="55" s="1"/>
  <c r="R88" i="55"/>
  <c r="Q88" i="55"/>
  <c r="P88" i="55"/>
  <c r="E88" i="55"/>
  <c r="U88" i="55" s="1"/>
  <c r="O75" i="55"/>
  <c r="N75" i="55"/>
  <c r="M75" i="55"/>
  <c r="S75" i="55" s="1"/>
  <c r="L75" i="55"/>
  <c r="K75" i="55"/>
  <c r="J75" i="55"/>
  <c r="I75" i="55"/>
  <c r="H75" i="55"/>
  <c r="G75" i="55"/>
  <c r="F75" i="55"/>
  <c r="C75" i="55"/>
  <c r="B75" i="55"/>
  <c r="Q74" i="55"/>
  <c r="O74" i="55"/>
  <c r="N74" i="55"/>
  <c r="M74" i="55"/>
  <c r="S74" i="55" s="1"/>
  <c r="L74" i="55"/>
  <c r="R74" i="55" s="1"/>
  <c r="K74" i="55"/>
  <c r="J74" i="55"/>
  <c r="I74" i="55"/>
  <c r="H74" i="55"/>
  <c r="P74" i="55" s="1"/>
  <c r="G74" i="55"/>
  <c r="F74" i="55"/>
  <c r="C74" i="55"/>
  <c r="B74" i="55"/>
  <c r="E74" i="55" s="1"/>
  <c r="R73" i="55"/>
  <c r="O73" i="55"/>
  <c r="N73" i="55"/>
  <c r="M73" i="55"/>
  <c r="S73" i="55" s="1"/>
  <c r="L73" i="55"/>
  <c r="K73" i="55"/>
  <c r="J73" i="55"/>
  <c r="I73" i="55"/>
  <c r="Q73" i="55" s="1"/>
  <c r="H73" i="55"/>
  <c r="G73" i="55"/>
  <c r="F73" i="55"/>
  <c r="C73" i="55"/>
  <c r="B73" i="55"/>
  <c r="E73" i="55" s="1"/>
  <c r="U72" i="55"/>
  <c r="S72" i="55"/>
  <c r="R72" i="55"/>
  <c r="Q72" i="55"/>
  <c r="P72" i="55"/>
  <c r="E72" i="55"/>
  <c r="T72" i="55" s="1"/>
  <c r="T71" i="55"/>
  <c r="S71" i="55"/>
  <c r="R71" i="55"/>
  <c r="Q71" i="55"/>
  <c r="P71" i="55"/>
  <c r="E71" i="55"/>
  <c r="U71" i="55" s="1"/>
  <c r="O69" i="55"/>
  <c r="Q69" i="55" s="1"/>
  <c r="N69" i="55"/>
  <c r="M69" i="55"/>
  <c r="L69" i="55"/>
  <c r="K69" i="55"/>
  <c r="J69" i="55"/>
  <c r="I69" i="55"/>
  <c r="H69" i="55"/>
  <c r="G69" i="55"/>
  <c r="F69" i="55"/>
  <c r="C69" i="55"/>
  <c r="B69" i="55"/>
  <c r="O68" i="55"/>
  <c r="N68" i="55"/>
  <c r="M68" i="55"/>
  <c r="S68" i="55" s="1"/>
  <c r="L68" i="55"/>
  <c r="R68" i="55" s="1"/>
  <c r="K68" i="55"/>
  <c r="J68" i="55"/>
  <c r="I68" i="55"/>
  <c r="H68" i="55"/>
  <c r="G68" i="55"/>
  <c r="F68" i="55"/>
  <c r="C68" i="55"/>
  <c r="E68" i="55" s="1"/>
  <c r="B68" i="55"/>
  <c r="U67" i="55"/>
  <c r="T67" i="55"/>
  <c r="S67" i="55"/>
  <c r="R67" i="55"/>
  <c r="Q67" i="55"/>
  <c r="P67" i="55"/>
  <c r="E67" i="55"/>
  <c r="T66" i="55"/>
  <c r="S66" i="55"/>
  <c r="R66" i="55"/>
  <c r="Q66" i="55"/>
  <c r="P66" i="55"/>
  <c r="E66" i="55"/>
  <c r="U66" i="55" s="1"/>
  <c r="S65" i="55"/>
  <c r="R65" i="55"/>
  <c r="Q65" i="55"/>
  <c r="P65" i="55"/>
  <c r="E65" i="55"/>
  <c r="U65" i="55" s="1"/>
  <c r="S64" i="55"/>
  <c r="R64" i="55"/>
  <c r="Q64" i="55"/>
  <c r="P64" i="55"/>
  <c r="E64" i="55"/>
  <c r="U64" i="55" s="1"/>
  <c r="S63" i="55"/>
  <c r="R63" i="55"/>
  <c r="Q63" i="55"/>
  <c r="P63" i="55"/>
  <c r="E63" i="55"/>
  <c r="S61" i="55"/>
  <c r="O61" i="55"/>
  <c r="N61" i="55"/>
  <c r="M61" i="55"/>
  <c r="L61" i="55"/>
  <c r="R61" i="55" s="1"/>
  <c r="K61" i="55"/>
  <c r="J61" i="55"/>
  <c r="I61" i="55"/>
  <c r="H61" i="55"/>
  <c r="C61" i="55"/>
  <c r="B61" i="55"/>
  <c r="S60" i="55"/>
  <c r="R60" i="55"/>
  <c r="Q60" i="55"/>
  <c r="P60" i="55"/>
  <c r="E60" i="55"/>
  <c r="U59" i="55"/>
  <c r="T59" i="55"/>
  <c r="S59" i="55"/>
  <c r="R59" i="55"/>
  <c r="Q59" i="55"/>
  <c r="P59" i="55"/>
  <c r="E59" i="55"/>
  <c r="U58" i="55"/>
  <c r="T58" i="55"/>
  <c r="S58" i="55"/>
  <c r="R58" i="55"/>
  <c r="Q58" i="55"/>
  <c r="P58" i="55"/>
  <c r="E58" i="55"/>
  <c r="T57" i="55"/>
  <c r="S57" i="55"/>
  <c r="R57" i="55"/>
  <c r="Q57" i="55"/>
  <c r="P57" i="55"/>
  <c r="E57" i="55"/>
  <c r="U57" i="55" s="1"/>
  <c r="O55" i="55"/>
  <c r="N55" i="55"/>
  <c r="M55" i="55"/>
  <c r="S55" i="55" s="1"/>
  <c r="L55" i="55"/>
  <c r="K55" i="55"/>
  <c r="J55" i="55"/>
  <c r="I55" i="55"/>
  <c r="H55" i="55"/>
  <c r="G55" i="55"/>
  <c r="F55" i="55"/>
  <c r="C55" i="55"/>
  <c r="B55" i="55"/>
  <c r="T54" i="55"/>
  <c r="S54" i="55"/>
  <c r="R54" i="55"/>
  <c r="Q54" i="55"/>
  <c r="P54" i="55"/>
  <c r="E54" i="55"/>
  <c r="U54" i="55" s="1"/>
  <c r="S53" i="55"/>
  <c r="R53" i="55"/>
  <c r="Q53" i="55"/>
  <c r="P53" i="55"/>
  <c r="E53" i="55"/>
  <c r="U53" i="55" s="1"/>
  <c r="S52" i="55"/>
  <c r="R52" i="55"/>
  <c r="Q52" i="55"/>
  <c r="P52" i="55"/>
  <c r="E52" i="55"/>
  <c r="U52" i="55" s="1"/>
  <c r="S51" i="55"/>
  <c r="R51" i="55"/>
  <c r="Q51" i="55"/>
  <c r="P51" i="55"/>
  <c r="E51" i="55"/>
  <c r="U51" i="55" s="1"/>
  <c r="U50" i="55"/>
  <c r="T50" i="55"/>
  <c r="S50" i="55"/>
  <c r="R50" i="55"/>
  <c r="Q50" i="55"/>
  <c r="P50" i="55"/>
  <c r="E50" i="55"/>
  <c r="S49" i="55"/>
  <c r="R49" i="55"/>
  <c r="Q49" i="55"/>
  <c r="P49" i="55"/>
  <c r="E49" i="55"/>
  <c r="U48" i="55"/>
  <c r="S48" i="55"/>
  <c r="R48" i="55"/>
  <c r="Q48" i="55"/>
  <c r="P48" i="55"/>
  <c r="E48" i="55"/>
  <c r="T48" i="55" s="1"/>
  <c r="S47" i="55"/>
  <c r="R47" i="55"/>
  <c r="Q47" i="55"/>
  <c r="P47" i="55"/>
  <c r="E47" i="55"/>
  <c r="T47" i="55" s="1"/>
  <c r="T46" i="55"/>
  <c r="S46" i="55"/>
  <c r="R46" i="55"/>
  <c r="Q46" i="55"/>
  <c r="P46" i="55"/>
  <c r="E46" i="55"/>
  <c r="U46" i="55" s="1"/>
  <c r="S45" i="55"/>
  <c r="R45" i="55"/>
  <c r="Q45" i="55"/>
  <c r="P45" i="55"/>
  <c r="E45" i="55"/>
  <c r="U45" i="55" s="1"/>
  <c r="S44" i="55"/>
  <c r="R44" i="55"/>
  <c r="Q44" i="55"/>
  <c r="P44" i="55"/>
  <c r="E44" i="55"/>
  <c r="U44" i="55" s="1"/>
  <c r="O42" i="55"/>
  <c r="N42" i="55"/>
  <c r="M42" i="55"/>
  <c r="S42" i="55" s="1"/>
  <c r="L42" i="55"/>
  <c r="R42" i="55" s="1"/>
  <c r="K42" i="55"/>
  <c r="J42" i="55"/>
  <c r="I42" i="55"/>
  <c r="H42" i="55"/>
  <c r="G42" i="55"/>
  <c r="F42" i="55"/>
  <c r="C42" i="55"/>
  <c r="E42" i="55" s="1"/>
  <c r="B42" i="55"/>
  <c r="S41" i="55"/>
  <c r="R41" i="55"/>
  <c r="Q41" i="55"/>
  <c r="P41" i="55"/>
  <c r="E41" i="55"/>
  <c r="U41" i="55" s="1"/>
  <c r="S40" i="55"/>
  <c r="R40" i="55"/>
  <c r="Q40" i="55"/>
  <c r="P40" i="55"/>
  <c r="E40" i="55"/>
  <c r="U40" i="55" s="1"/>
  <c r="U39" i="55"/>
  <c r="T39" i="55"/>
  <c r="S39" i="55"/>
  <c r="R39" i="55"/>
  <c r="Q39" i="55"/>
  <c r="P39" i="55"/>
  <c r="E39" i="55"/>
  <c r="S38" i="55"/>
  <c r="R38" i="55"/>
  <c r="Q38" i="55"/>
  <c r="P38" i="55"/>
  <c r="E38" i="55"/>
  <c r="U37" i="55"/>
  <c r="T37" i="55"/>
  <c r="S37" i="55"/>
  <c r="R37" i="55"/>
  <c r="Q37" i="55"/>
  <c r="P37" i="55"/>
  <c r="E37" i="55"/>
  <c r="S35" i="55"/>
  <c r="R35" i="55"/>
  <c r="O35" i="55"/>
  <c r="N35" i="55"/>
  <c r="M35" i="55"/>
  <c r="L35" i="55"/>
  <c r="K35" i="55"/>
  <c r="J35" i="55"/>
  <c r="I35" i="55"/>
  <c r="H35" i="55"/>
  <c r="P35" i="55" s="1"/>
  <c r="G35" i="55"/>
  <c r="F35" i="55"/>
  <c r="C35" i="55"/>
  <c r="B35" i="55"/>
  <c r="E35" i="55" s="1"/>
  <c r="U34" i="55"/>
  <c r="T34" i="55"/>
  <c r="S34" i="55"/>
  <c r="R34" i="55"/>
  <c r="Q34" i="55"/>
  <c r="P34" i="55"/>
  <c r="E34" i="55"/>
  <c r="O32" i="55"/>
  <c r="N32" i="55"/>
  <c r="R32" i="55" s="1"/>
  <c r="M32" i="55"/>
  <c r="S32" i="55" s="1"/>
  <c r="L32" i="55"/>
  <c r="K32" i="55"/>
  <c r="J32" i="55"/>
  <c r="I32" i="55"/>
  <c r="H32" i="55"/>
  <c r="G32" i="55"/>
  <c r="F32" i="55"/>
  <c r="C32" i="55"/>
  <c r="B32" i="55"/>
  <c r="U31" i="55"/>
  <c r="T31" i="55"/>
  <c r="S31" i="55"/>
  <c r="R31" i="55"/>
  <c r="Q31" i="55"/>
  <c r="P31" i="55"/>
  <c r="E31" i="55"/>
  <c r="U30" i="55"/>
  <c r="S30" i="55"/>
  <c r="R30" i="55"/>
  <c r="Q30" i="55"/>
  <c r="P30" i="55"/>
  <c r="E30" i="55"/>
  <c r="T30" i="55" s="1"/>
  <c r="S29" i="55"/>
  <c r="R29" i="55"/>
  <c r="Q29" i="55"/>
  <c r="P29" i="55"/>
  <c r="E29" i="55"/>
  <c r="U29" i="55" s="1"/>
  <c r="S28" i="55"/>
  <c r="R28" i="55"/>
  <c r="Q28" i="55"/>
  <c r="P28" i="55"/>
  <c r="E28" i="55"/>
  <c r="U28" i="55" s="1"/>
  <c r="O26" i="55"/>
  <c r="N26" i="55"/>
  <c r="M26" i="55"/>
  <c r="S26" i="55" s="1"/>
  <c r="L26" i="55"/>
  <c r="R26" i="55" s="1"/>
  <c r="K26" i="55"/>
  <c r="J26" i="55"/>
  <c r="I26" i="55"/>
  <c r="Q26" i="55" s="1"/>
  <c r="H26" i="55"/>
  <c r="G26" i="55"/>
  <c r="F26" i="55"/>
  <c r="E26" i="55"/>
  <c r="C26" i="55"/>
  <c r="B26" i="55"/>
  <c r="S25" i="55"/>
  <c r="R25" i="55"/>
  <c r="Q25" i="55"/>
  <c r="P25" i="55"/>
  <c r="E25" i="55"/>
  <c r="U25" i="55" s="1"/>
  <c r="S24" i="55"/>
  <c r="R24" i="55"/>
  <c r="Q24" i="55"/>
  <c r="P24" i="55"/>
  <c r="E24" i="55"/>
  <c r="U24" i="55" s="1"/>
  <c r="S23" i="55"/>
  <c r="R23" i="55"/>
  <c r="Q23" i="55"/>
  <c r="P23" i="55"/>
  <c r="E23" i="55"/>
  <c r="U23" i="55" s="1"/>
  <c r="U22" i="55"/>
  <c r="T22" i="55"/>
  <c r="S22" i="55"/>
  <c r="R22" i="55"/>
  <c r="Q22" i="55"/>
  <c r="P22" i="55"/>
  <c r="E22" i="55"/>
  <c r="S21" i="55"/>
  <c r="R21" i="55"/>
  <c r="Q21" i="55"/>
  <c r="P21" i="55"/>
  <c r="E21" i="55"/>
  <c r="U20" i="55"/>
  <c r="T20" i="55"/>
  <c r="S20" i="55"/>
  <c r="R20" i="55"/>
  <c r="Q20" i="55"/>
  <c r="P20" i="55"/>
  <c r="E20" i="55"/>
  <c r="U19" i="55"/>
  <c r="S19" i="55"/>
  <c r="R19" i="55"/>
  <c r="Q19" i="55"/>
  <c r="P19" i="55"/>
  <c r="E19" i="55"/>
  <c r="T19" i="55" s="1"/>
  <c r="R17" i="55"/>
  <c r="O17" i="55"/>
  <c r="N17" i="55"/>
  <c r="M17" i="55"/>
  <c r="S17" i="55" s="1"/>
  <c r="L17" i="55"/>
  <c r="K17" i="55"/>
  <c r="J17" i="55"/>
  <c r="I17" i="55"/>
  <c r="Q17" i="55" s="1"/>
  <c r="H17" i="55"/>
  <c r="G17" i="55"/>
  <c r="F17" i="55"/>
  <c r="C17" i="55"/>
  <c r="E17" i="55" s="1"/>
  <c r="B17" i="55"/>
  <c r="U16" i="55"/>
  <c r="S16" i="55"/>
  <c r="R16" i="55"/>
  <c r="Q16" i="55"/>
  <c r="P16" i="55"/>
  <c r="E16" i="55"/>
  <c r="T16" i="55" s="1"/>
  <c r="T15" i="55"/>
  <c r="S15" i="55"/>
  <c r="R15" i="55"/>
  <c r="Q15" i="55"/>
  <c r="P15" i="55"/>
  <c r="E15" i="55"/>
  <c r="U15" i="55" s="1"/>
  <c r="S14" i="55"/>
  <c r="R14" i="55"/>
  <c r="Q14" i="55"/>
  <c r="P14" i="55"/>
  <c r="E14" i="55"/>
  <c r="U14" i="55" s="1"/>
  <c r="S13" i="55"/>
  <c r="R13" i="55"/>
  <c r="Q13" i="55"/>
  <c r="P13" i="55"/>
  <c r="E13" i="55"/>
  <c r="U13" i="55" s="1"/>
  <c r="S12" i="55"/>
  <c r="R12" i="55"/>
  <c r="Q12" i="55"/>
  <c r="P12" i="55"/>
  <c r="E12" i="55"/>
  <c r="U12" i="55" s="1"/>
  <c r="U11" i="55"/>
  <c r="T11" i="55"/>
  <c r="S11" i="55"/>
  <c r="R11" i="55"/>
  <c r="Q11" i="55"/>
  <c r="P11" i="55"/>
  <c r="E11" i="55"/>
  <c r="S10" i="55"/>
  <c r="R10" i="55"/>
  <c r="Q10" i="55"/>
  <c r="P10" i="55"/>
  <c r="E10" i="55"/>
  <c r="U9" i="55"/>
  <c r="T9" i="55"/>
  <c r="S9" i="55"/>
  <c r="R9" i="55"/>
  <c r="Q9" i="55"/>
  <c r="P9" i="55"/>
  <c r="E9" i="55"/>
  <c r="U96" i="54"/>
  <c r="S96" i="54"/>
  <c r="R96" i="54"/>
  <c r="Q96" i="54"/>
  <c r="P96" i="54"/>
  <c r="E96" i="54"/>
  <c r="T96" i="54" s="1"/>
  <c r="T95" i="54"/>
  <c r="S95" i="54"/>
  <c r="R95" i="54"/>
  <c r="Q95" i="54"/>
  <c r="P95" i="54"/>
  <c r="E95" i="54"/>
  <c r="U95" i="54" s="1"/>
  <c r="S94" i="54"/>
  <c r="R94" i="54"/>
  <c r="Q94" i="54"/>
  <c r="P94" i="54"/>
  <c r="E94" i="54"/>
  <c r="U94" i="54" s="1"/>
  <c r="S93" i="54"/>
  <c r="R93" i="54"/>
  <c r="Q93" i="54"/>
  <c r="P93" i="54"/>
  <c r="E93" i="54"/>
  <c r="U93" i="54" s="1"/>
  <c r="S92" i="54"/>
  <c r="R92" i="54"/>
  <c r="Q92" i="54"/>
  <c r="P92" i="54"/>
  <c r="E92" i="54"/>
  <c r="U92" i="54" s="1"/>
  <c r="U91" i="54"/>
  <c r="T91" i="54"/>
  <c r="S91" i="54"/>
  <c r="R91" i="54"/>
  <c r="Q91" i="54"/>
  <c r="P91" i="54"/>
  <c r="E91" i="54"/>
  <c r="S90" i="54"/>
  <c r="R90" i="54"/>
  <c r="Q90" i="54"/>
  <c r="P90" i="54"/>
  <c r="E90" i="54"/>
  <c r="U89" i="54"/>
  <c r="T89" i="54"/>
  <c r="S89" i="54"/>
  <c r="R89" i="54"/>
  <c r="Q89" i="54"/>
  <c r="P89" i="54"/>
  <c r="E89" i="54"/>
  <c r="U88" i="54"/>
  <c r="S88" i="54"/>
  <c r="R88" i="54"/>
  <c r="Q88" i="54"/>
  <c r="P88" i="54"/>
  <c r="E88" i="54"/>
  <c r="T88" i="54" s="1"/>
  <c r="O75" i="54"/>
  <c r="N75" i="54"/>
  <c r="M75" i="54"/>
  <c r="L75" i="54"/>
  <c r="K75" i="54"/>
  <c r="J75" i="54"/>
  <c r="I75" i="54"/>
  <c r="H75" i="54"/>
  <c r="G75" i="54"/>
  <c r="F75" i="54"/>
  <c r="C75" i="54"/>
  <c r="B75" i="54"/>
  <c r="S74" i="54"/>
  <c r="R74" i="54"/>
  <c r="O74" i="54"/>
  <c r="N74" i="54"/>
  <c r="M74" i="54"/>
  <c r="L74" i="54"/>
  <c r="K74" i="54"/>
  <c r="J74" i="54"/>
  <c r="I74" i="54"/>
  <c r="H74" i="54"/>
  <c r="P74" i="54" s="1"/>
  <c r="G74" i="54"/>
  <c r="F74" i="54"/>
  <c r="C74" i="54"/>
  <c r="B74" i="54"/>
  <c r="E74" i="54" s="1"/>
  <c r="S73" i="54"/>
  <c r="O73" i="54"/>
  <c r="N73" i="54"/>
  <c r="M73" i="54"/>
  <c r="L73" i="54"/>
  <c r="R73" i="54" s="1"/>
  <c r="K73" i="54"/>
  <c r="J73" i="54"/>
  <c r="I73" i="54"/>
  <c r="Q73" i="54" s="1"/>
  <c r="H73" i="54"/>
  <c r="P73" i="54" s="1"/>
  <c r="G73" i="54"/>
  <c r="F73" i="54"/>
  <c r="C73" i="54"/>
  <c r="B73" i="54"/>
  <c r="E73" i="54" s="1"/>
  <c r="S72" i="54"/>
  <c r="R72" i="54"/>
  <c r="Q72" i="54"/>
  <c r="P72" i="54"/>
  <c r="E72" i="54"/>
  <c r="U71" i="54"/>
  <c r="T71" i="54"/>
  <c r="S71" i="54"/>
  <c r="R71" i="54"/>
  <c r="Q71" i="54"/>
  <c r="P71" i="54"/>
  <c r="E71" i="54"/>
  <c r="O69" i="54"/>
  <c r="N69" i="54"/>
  <c r="M69" i="54"/>
  <c r="L69" i="54"/>
  <c r="K69" i="54"/>
  <c r="J69" i="54"/>
  <c r="I69" i="54"/>
  <c r="H69" i="54"/>
  <c r="G69" i="54"/>
  <c r="F69" i="54"/>
  <c r="C69" i="54"/>
  <c r="B69" i="54"/>
  <c r="S68" i="54"/>
  <c r="O68" i="54"/>
  <c r="N68" i="54"/>
  <c r="M68" i="54"/>
  <c r="L68" i="54"/>
  <c r="R68" i="54" s="1"/>
  <c r="K68" i="54"/>
  <c r="J68" i="54"/>
  <c r="I68" i="54"/>
  <c r="H68" i="54"/>
  <c r="P68" i="54" s="1"/>
  <c r="G68" i="54"/>
  <c r="F68" i="54"/>
  <c r="C68" i="54"/>
  <c r="B68" i="54"/>
  <c r="E68" i="54" s="1"/>
  <c r="S67" i="54"/>
  <c r="R67" i="54"/>
  <c r="Q67" i="54"/>
  <c r="P67" i="54"/>
  <c r="E67" i="54"/>
  <c r="T66" i="54"/>
  <c r="S66" i="54"/>
  <c r="R66" i="54"/>
  <c r="Q66" i="54"/>
  <c r="P66" i="54"/>
  <c r="E66" i="54"/>
  <c r="U66" i="54" s="1"/>
  <c r="U65" i="54"/>
  <c r="S65" i="54"/>
  <c r="R65" i="54"/>
  <c r="Q65" i="54"/>
  <c r="P65" i="54"/>
  <c r="E65" i="54"/>
  <c r="T65" i="54" s="1"/>
  <c r="T64" i="54"/>
  <c r="S64" i="54"/>
  <c r="R64" i="54"/>
  <c r="Q64" i="54"/>
  <c r="P64" i="54"/>
  <c r="E64" i="54"/>
  <c r="U64" i="54" s="1"/>
  <c r="S63" i="54"/>
  <c r="R63" i="54"/>
  <c r="Q63" i="54"/>
  <c r="P63" i="54"/>
  <c r="E63" i="54"/>
  <c r="U63" i="54" s="1"/>
  <c r="O61" i="54"/>
  <c r="N61" i="54"/>
  <c r="M61" i="54"/>
  <c r="S61" i="54" s="1"/>
  <c r="L61" i="54"/>
  <c r="R61" i="54" s="1"/>
  <c r="K61" i="54"/>
  <c r="J61" i="54"/>
  <c r="I61" i="54"/>
  <c r="H61" i="54"/>
  <c r="P61" i="54" s="1"/>
  <c r="C61" i="54"/>
  <c r="B61" i="54"/>
  <c r="S60" i="54"/>
  <c r="R60" i="54"/>
  <c r="Q60" i="54"/>
  <c r="P60" i="54"/>
  <c r="E60" i="54"/>
  <c r="T60" i="54" s="1"/>
  <c r="U59" i="54"/>
  <c r="S59" i="54"/>
  <c r="R59" i="54"/>
  <c r="Q59" i="54"/>
  <c r="P59" i="54"/>
  <c r="E59" i="54"/>
  <c r="T59" i="54" s="1"/>
  <c r="S58" i="54"/>
  <c r="R58" i="54"/>
  <c r="Q58" i="54"/>
  <c r="P58" i="54"/>
  <c r="E58" i="54"/>
  <c r="S57" i="54"/>
  <c r="R57" i="54"/>
  <c r="Q57" i="54"/>
  <c r="P57" i="54"/>
  <c r="E57" i="54"/>
  <c r="U57" i="54" s="1"/>
  <c r="O55" i="54"/>
  <c r="N55" i="54"/>
  <c r="M55" i="54"/>
  <c r="S55" i="54" s="1"/>
  <c r="L55" i="54"/>
  <c r="R55" i="54" s="1"/>
  <c r="K55" i="54"/>
  <c r="J55" i="54"/>
  <c r="I55" i="54"/>
  <c r="H55" i="54"/>
  <c r="G55" i="54"/>
  <c r="F55" i="54"/>
  <c r="C55" i="54"/>
  <c r="B55" i="54"/>
  <c r="T54" i="54"/>
  <c r="S54" i="54"/>
  <c r="R54" i="54"/>
  <c r="Q54" i="54"/>
  <c r="P54" i="54"/>
  <c r="E54" i="54"/>
  <c r="U54" i="54" s="1"/>
  <c r="U53" i="54"/>
  <c r="S53" i="54"/>
  <c r="R53" i="54"/>
  <c r="Q53" i="54"/>
  <c r="P53" i="54"/>
  <c r="E53" i="54"/>
  <c r="T53" i="54" s="1"/>
  <c r="U52" i="54"/>
  <c r="T52" i="54"/>
  <c r="S52" i="54"/>
  <c r="R52" i="54"/>
  <c r="Q52" i="54"/>
  <c r="P52" i="54"/>
  <c r="E52" i="54"/>
  <c r="S51" i="54"/>
  <c r="R51" i="54"/>
  <c r="Q51" i="54"/>
  <c r="P51" i="54"/>
  <c r="E51" i="54"/>
  <c r="U51" i="54" s="1"/>
  <c r="S50" i="54"/>
  <c r="R50" i="54"/>
  <c r="Q50" i="54"/>
  <c r="P50" i="54"/>
  <c r="E50" i="54"/>
  <c r="U50" i="54" s="1"/>
  <c r="U49" i="54"/>
  <c r="S49" i="54"/>
  <c r="R49" i="54"/>
  <c r="Q49" i="54"/>
  <c r="P49" i="54"/>
  <c r="E49" i="54"/>
  <c r="T49" i="54" s="1"/>
  <c r="U48" i="54"/>
  <c r="T48" i="54"/>
  <c r="S48" i="54"/>
  <c r="R48" i="54"/>
  <c r="Q48" i="54"/>
  <c r="P48" i="54"/>
  <c r="E48" i="54"/>
  <c r="S47" i="54"/>
  <c r="R47" i="54"/>
  <c r="Q47" i="54"/>
  <c r="P47" i="54"/>
  <c r="E47" i="54"/>
  <c r="T46" i="54"/>
  <c r="S46" i="54"/>
  <c r="R46" i="54"/>
  <c r="Q46" i="54"/>
  <c r="P46" i="54"/>
  <c r="E46" i="54"/>
  <c r="U46" i="54" s="1"/>
  <c r="U45" i="54"/>
  <c r="S45" i="54"/>
  <c r="R45" i="54"/>
  <c r="Q45" i="54"/>
  <c r="P45" i="54"/>
  <c r="E45" i="54"/>
  <c r="T45" i="54" s="1"/>
  <c r="T44" i="54"/>
  <c r="S44" i="54"/>
  <c r="R44" i="54"/>
  <c r="Q44" i="54"/>
  <c r="P44" i="54"/>
  <c r="E44" i="54"/>
  <c r="U44" i="54" s="1"/>
  <c r="O42" i="54"/>
  <c r="N42" i="54"/>
  <c r="M42" i="54"/>
  <c r="S42" i="54" s="1"/>
  <c r="L42" i="54"/>
  <c r="R42" i="54" s="1"/>
  <c r="K42" i="54"/>
  <c r="J42" i="54"/>
  <c r="I42" i="54"/>
  <c r="H42" i="54"/>
  <c r="P42" i="54" s="1"/>
  <c r="G42" i="54"/>
  <c r="F42" i="54"/>
  <c r="E42" i="54"/>
  <c r="C42" i="54"/>
  <c r="B42" i="54"/>
  <c r="U41" i="54"/>
  <c r="T41" i="54"/>
  <c r="S41" i="54"/>
  <c r="R41" i="54"/>
  <c r="Q41" i="54"/>
  <c r="P41" i="54"/>
  <c r="E41" i="54"/>
  <c r="S40" i="54"/>
  <c r="R40" i="54"/>
  <c r="Q40" i="54"/>
  <c r="P40" i="54"/>
  <c r="E40" i="54"/>
  <c r="U40" i="54" s="1"/>
  <c r="S39" i="54"/>
  <c r="R39" i="54"/>
  <c r="Q39" i="54"/>
  <c r="P39" i="54"/>
  <c r="E39" i="54"/>
  <c r="U39" i="54" s="1"/>
  <c r="S38" i="54"/>
  <c r="R38" i="54"/>
  <c r="Q38" i="54"/>
  <c r="U38" i="54" s="1"/>
  <c r="P38" i="54"/>
  <c r="E38" i="54"/>
  <c r="T38" i="54" s="1"/>
  <c r="U37" i="54"/>
  <c r="T37" i="54"/>
  <c r="S37" i="54"/>
  <c r="R37" i="54"/>
  <c r="Q37" i="54"/>
  <c r="P37" i="54"/>
  <c r="E37" i="54"/>
  <c r="R35" i="54"/>
  <c r="O35" i="54"/>
  <c r="N35" i="54"/>
  <c r="M35" i="54"/>
  <c r="S35" i="54" s="1"/>
  <c r="L35" i="54"/>
  <c r="K35" i="54"/>
  <c r="J35" i="54"/>
  <c r="I35" i="54"/>
  <c r="H35" i="54"/>
  <c r="P35" i="54" s="1"/>
  <c r="G35" i="54"/>
  <c r="F35" i="54"/>
  <c r="E35" i="54"/>
  <c r="C35" i="54"/>
  <c r="B35" i="54"/>
  <c r="U34" i="54"/>
  <c r="S34" i="54"/>
  <c r="R34" i="54"/>
  <c r="Q34" i="54"/>
  <c r="P34" i="54"/>
  <c r="T34" i="54" s="1"/>
  <c r="E34" i="54"/>
  <c r="O32" i="54"/>
  <c r="N32" i="54"/>
  <c r="M32" i="54"/>
  <c r="S32" i="54" s="1"/>
  <c r="L32" i="54"/>
  <c r="R32" i="54" s="1"/>
  <c r="K32" i="54"/>
  <c r="J32" i="54"/>
  <c r="I32" i="54"/>
  <c r="H32" i="54"/>
  <c r="G32" i="54"/>
  <c r="F32" i="54"/>
  <c r="C32" i="54"/>
  <c r="B32" i="54"/>
  <c r="E32" i="54" s="1"/>
  <c r="U31" i="54"/>
  <c r="T31" i="54"/>
  <c r="S31" i="54"/>
  <c r="R31" i="54"/>
  <c r="Q31" i="54"/>
  <c r="P31" i="54"/>
  <c r="E31" i="54"/>
  <c r="S30" i="54"/>
  <c r="R30" i="54"/>
  <c r="Q30" i="54"/>
  <c r="P30" i="54"/>
  <c r="E30" i="54"/>
  <c r="T29" i="54"/>
  <c r="S29" i="54"/>
  <c r="R29" i="54"/>
  <c r="Q29" i="54"/>
  <c r="P29" i="54"/>
  <c r="E29" i="54"/>
  <c r="U29" i="54" s="1"/>
  <c r="S28" i="54"/>
  <c r="R28" i="54"/>
  <c r="Q28" i="54"/>
  <c r="P28" i="54"/>
  <c r="E28" i="54"/>
  <c r="T28" i="54" s="1"/>
  <c r="O26" i="54"/>
  <c r="N26" i="54"/>
  <c r="M26" i="54"/>
  <c r="S26" i="54" s="1"/>
  <c r="L26" i="54"/>
  <c r="R26" i="54" s="1"/>
  <c r="K26" i="54"/>
  <c r="J26" i="54"/>
  <c r="I26" i="54"/>
  <c r="H26" i="54"/>
  <c r="G26" i="54"/>
  <c r="F26" i="54"/>
  <c r="C26" i="54"/>
  <c r="B26" i="54"/>
  <c r="E26" i="54" s="1"/>
  <c r="U25" i="54"/>
  <c r="S25" i="54"/>
  <c r="R25" i="54"/>
  <c r="Q25" i="54"/>
  <c r="P25" i="54"/>
  <c r="E25" i="54"/>
  <c r="T25" i="54" s="1"/>
  <c r="U24" i="54"/>
  <c r="T24" i="54"/>
  <c r="S24" i="54"/>
  <c r="R24" i="54"/>
  <c r="Q24" i="54"/>
  <c r="P24" i="54"/>
  <c r="E24" i="54"/>
  <c r="S23" i="54"/>
  <c r="R23" i="54"/>
  <c r="Q23" i="54"/>
  <c r="P23" i="54"/>
  <c r="E23" i="54"/>
  <c r="U23" i="54" s="1"/>
  <c r="S22" i="54"/>
  <c r="R22" i="54"/>
  <c r="Q22" i="54"/>
  <c r="P22" i="54"/>
  <c r="E22" i="54"/>
  <c r="U22" i="54" s="1"/>
  <c r="S21" i="54"/>
  <c r="R21" i="54"/>
  <c r="Q21" i="54"/>
  <c r="P21" i="54"/>
  <c r="E21" i="54"/>
  <c r="U21" i="54" s="1"/>
  <c r="U20" i="54"/>
  <c r="T20" i="54"/>
  <c r="S20" i="54"/>
  <c r="R20" i="54"/>
  <c r="Q20" i="54"/>
  <c r="P20" i="54"/>
  <c r="E20" i="54"/>
  <c r="S19" i="54"/>
  <c r="R19" i="54"/>
  <c r="Q19" i="54"/>
  <c r="P19" i="54"/>
  <c r="E19" i="54"/>
  <c r="O17" i="54"/>
  <c r="N17" i="54"/>
  <c r="M17" i="54"/>
  <c r="S17" i="54" s="1"/>
  <c r="L17" i="54"/>
  <c r="R17" i="54" s="1"/>
  <c r="K17" i="54"/>
  <c r="J17" i="54"/>
  <c r="I17" i="54"/>
  <c r="Q17" i="54" s="1"/>
  <c r="H17" i="54"/>
  <c r="G17" i="54"/>
  <c r="F17" i="54"/>
  <c r="C17" i="54"/>
  <c r="E17" i="54" s="1"/>
  <c r="B17" i="54"/>
  <c r="S16" i="54"/>
  <c r="R16" i="54"/>
  <c r="Q16" i="54"/>
  <c r="P16" i="54"/>
  <c r="E16" i="54"/>
  <c r="T15" i="54"/>
  <c r="S15" i="54"/>
  <c r="R15" i="54"/>
  <c r="Q15" i="54"/>
  <c r="P15" i="54"/>
  <c r="E15" i="54"/>
  <c r="U15" i="54" s="1"/>
  <c r="U14" i="54"/>
  <c r="S14" i="54"/>
  <c r="R14" i="54"/>
  <c r="Q14" i="54"/>
  <c r="P14" i="54"/>
  <c r="E14" i="54"/>
  <c r="T14" i="54" s="1"/>
  <c r="U13" i="54"/>
  <c r="T13" i="54"/>
  <c r="S13" i="54"/>
  <c r="R13" i="54"/>
  <c r="Q13" i="54"/>
  <c r="P13" i="54"/>
  <c r="E13" i="54"/>
  <c r="S12" i="54"/>
  <c r="R12" i="54"/>
  <c r="Q12" i="54"/>
  <c r="P12" i="54"/>
  <c r="E12" i="54"/>
  <c r="U12" i="54" s="1"/>
  <c r="S11" i="54"/>
  <c r="R11" i="54"/>
  <c r="Q11" i="54"/>
  <c r="P11" i="54"/>
  <c r="E11" i="54"/>
  <c r="U11" i="54" s="1"/>
  <c r="S10" i="54"/>
  <c r="R10" i="54"/>
  <c r="Q10" i="54"/>
  <c r="P10" i="54"/>
  <c r="E10" i="54"/>
  <c r="U10" i="54" s="1"/>
  <c r="U9" i="54"/>
  <c r="T9" i="54"/>
  <c r="S9" i="54"/>
  <c r="R9" i="54"/>
  <c r="Q9" i="54"/>
  <c r="P9" i="54"/>
  <c r="E9" i="54"/>
  <c r="S96" i="53"/>
  <c r="R96" i="53"/>
  <c r="Q96" i="53"/>
  <c r="P96" i="53"/>
  <c r="E96" i="53"/>
  <c r="T95" i="53"/>
  <c r="S95" i="53"/>
  <c r="R95" i="53"/>
  <c r="Q95" i="53"/>
  <c r="P95" i="53"/>
  <c r="E95" i="53"/>
  <c r="U95" i="53" s="1"/>
  <c r="U94" i="53"/>
  <c r="S94" i="53"/>
  <c r="R94" i="53"/>
  <c r="Q94" i="53"/>
  <c r="P94" i="53"/>
  <c r="E94" i="53"/>
  <c r="T94" i="53" s="1"/>
  <c r="U93" i="53"/>
  <c r="T93" i="53"/>
  <c r="S93" i="53"/>
  <c r="R93" i="53"/>
  <c r="Q93" i="53"/>
  <c r="P93" i="53"/>
  <c r="E93" i="53"/>
  <c r="S92" i="53"/>
  <c r="R92" i="53"/>
  <c r="Q92" i="53"/>
  <c r="P92" i="53"/>
  <c r="E92" i="53"/>
  <c r="U92" i="53" s="1"/>
  <c r="S91" i="53"/>
  <c r="R91" i="53"/>
  <c r="Q91" i="53"/>
  <c r="P91" i="53"/>
  <c r="E91" i="53"/>
  <c r="U91" i="53" s="1"/>
  <c r="S90" i="53"/>
  <c r="R90" i="53"/>
  <c r="Q90" i="53"/>
  <c r="P90" i="53"/>
  <c r="E90" i="53"/>
  <c r="U89" i="53"/>
  <c r="T89" i="53"/>
  <c r="S89" i="53"/>
  <c r="R89" i="53"/>
  <c r="Q89" i="53"/>
  <c r="P89" i="53"/>
  <c r="E89" i="53"/>
  <c r="S88" i="53"/>
  <c r="R88" i="53"/>
  <c r="Q88" i="53"/>
  <c r="P88" i="53"/>
  <c r="E88" i="53"/>
  <c r="O75" i="53"/>
  <c r="N75" i="53"/>
  <c r="M75" i="53"/>
  <c r="L75" i="53"/>
  <c r="K75" i="53"/>
  <c r="J75" i="53"/>
  <c r="I75" i="53"/>
  <c r="H75" i="53"/>
  <c r="G75" i="53"/>
  <c r="F75" i="53"/>
  <c r="C75" i="53"/>
  <c r="B75" i="53"/>
  <c r="S74" i="53"/>
  <c r="R74" i="53"/>
  <c r="O74" i="53"/>
  <c r="N74" i="53"/>
  <c r="M74" i="53"/>
  <c r="L74" i="53"/>
  <c r="K74" i="53"/>
  <c r="J74" i="53"/>
  <c r="I74" i="53"/>
  <c r="Q74" i="53" s="1"/>
  <c r="H74" i="53"/>
  <c r="P74" i="53" s="1"/>
  <c r="G74" i="53"/>
  <c r="F74" i="53"/>
  <c r="C74" i="53"/>
  <c r="B74" i="53"/>
  <c r="E74" i="53" s="1"/>
  <c r="S73" i="53"/>
  <c r="O73" i="53"/>
  <c r="N73" i="53"/>
  <c r="M73" i="53"/>
  <c r="L73" i="53"/>
  <c r="R73" i="53" s="1"/>
  <c r="K73" i="53"/>
  <c r="J73" i="53"/>
  <c r="I73" i="53"/>
  <c r="Q73" i="53" s="1"/>
  <c r="H73" i="53"/>
  <c r="P73" i="53" s="1"/>
  <c r="G73" i="53"/>
  <c r="F73" i="53"/>
  <c r="C73" i="53"/>
  <c r="B73" i="53"/>
  <c r="E73" i="53" s="1"/>
  <c r="S72" i="53"/>
  <c r="R72" i="53"/>
  <c r="Q72" i="53"/>
  <c r="P72" i="53"/>
  <c r="E72" i="53"/>
  <c r="U71" i="53"/>
  <c r="S71" i="53"/>
  <c r="R71" i="53"/>
  <c r="Q71" i="53"/>
  <c r="P71" i="53"/>
  <c r="T71" i="53" s="1"/>
  <c r="E71" i="53"/>
  <c r="O69" i="53"/>
  <c r="N69" i="53"/>
  <c r="M69" i="53"/>
  <c r="L69" i="53"/>
  <c r="K69" i="53"/>
  <c r="J69" i="53"/>
  <c r="I69" i="53"/>
  <c r="H69" i="53"/>
  <c r="G69" i="53"/>
  <c r="F69" i="53"/>
  <c r="C69" i="53"/>
  <c r="B69" i="53"/>
  <c r="S68" i="53"/>
  <c r="R68" i="53"/>
  <c r="O68" i="53"/>
  <c r="N68" i="53"/>
  <c r="M68" i="53"/>
  <c r="L68" i="53"/>
  <c r="K68" i="53"/>
  <c r="J68" i="53"/>
  <c r="I68" i="53"/>
  <c r="Q68" i="53" s="1"/>
  <c r="H68" i="53"/>
  <c r="P68" i="53" s="1"/>
  <c r="G68" i="53"/>
  <c r="F68" i="53"/>
  <c r="C68" i="53"/>
  <c r="B68" i="53"/>
  <c r="S67" i="53"/>
  <c r="R67" i="53"/>
  <c r="Q67" i="53"/>
  <c r="P67" i="53"/>
  <c r="E67" i="53"/>
  <c r="T67" i="53" s="1"/>
  <c r="U66" i="53"/>
  <c r="T66" i="53"/>
  <c r="S66" i="53"/>
  <c r="R66" i="53"/>
  <c r="Q66" i="53"/>
  <c r="P66" i="53"/>
  <c r="E66" i="53"/>
  <c r="S65" i="53"/>
  <c r="R65" i="53"/>
  <c r="Q65" i="53"/>
  <c r="P65" i="53"/>
  <c r="E65" i="53"/>
  <c r="S64" i="53"/>
  <c r="R64" i="53"/>
  <c r="Q64" i="53"/>
  <c r="P64" i="53"/>
  <c r="E64" i="53"/>
  <c r="U64" i="53" s="1"/>
  <c r="S63" i="53"/>
  <c r="R63" i="53"/>
  <c r="Q63" i="53"/>
  <c r="P63" i="53"/>
  <c r="E63" i="53"/>
  <c r="T63" i="53" s="1"/>
  <c r="O61" i="53"/>
  <c r="N61" i="53"/>
  <c r="M61" i="53"/>
  <c r="S61" i="53" s="1"/>
  <c r="L61" i="53"/>
  <c r="R61" i="53" s="1"/>
  <c r="K61" i="53"/>
  <c r="J61" i="53"/>
  <c r="I61" i="53"/>
  <c r="H61" i="53"/>
  <c r="C61" i="53"/>
  <c r="B61" i="53"/>
  <c r="S60" i="53"/>
  <c r="R60" i="53"/>
  <c r="Q60" i="53"/>
  <c r="P60" i="53"/>
  <c r="E60" i="53"/>
  <c r="S59" i="53"/>
  <c r="R59" i="53"/>
  <c r="Q59" i="53"/>
  <c r="P59" i="53"/>
  <c r="E59" i="53"/>
  <c r="U59" i="53" s="1"/>
  <c r="S58" i="53"/>
  <c r="R58" i="53"/>
  <c r="Q58" i="53"/>
  <c r="P58" i="53"/>
  <c r="E58" i="53"/>
  <c r="T58" i="53" s="1"/>
  <c r="U57" i="53"/>
  <c r="T57" i="53"/>
  <c r="S57" i="53"/>
  <c r="R57" i="53"/>
  <c r="Q57" i="53"/>
  <c r="P57" i="53"/>
  <c r="E57" i="53"/>
  <c r="O55" i="53"/>
  <c r="N55" i="53"/>
  <c r="M55" i="53"/>
  <c r="S55" i="53" s="1"/>
  <c r="L55" i="53"/>
  <c r="R55" i="53" s="1"/>
  <c r="K55" i="53"/>
  <c r="J55" i="53"/>
  <c r="I55" i="53"/>
  <c r="H55" i="53"/>
  <c r="G55" i="53"/>
  <c r="F55" i="53"/>
  <c r="C55" i="53"/>
  <c r="B55" i="53"/>
  <c r="U54" i="53"/>
  <c r="T54" i="53"/>
  <c r="S54" i="53"/>
  <c r="R54" i="53"/>
  <c r="Q54" i="53"/>
  <c r="P54" i="53"/>
  <c r="E54" i="53"/>
  <c r="U53" i="53"/>
  <c r="T53" i="53"/>
  <c r="S53" i="53"/>
  <c r="R53" i="53"/>
  <c r="Q53" i="53"/>
  <c r="P53" i="53"/>
  <c r="E53" i="53"/>
  <c r="T52" i="53"/>
  <c r="S52" i="53"/>
  <c r="R52" i="53"/>
  <c r="Q52" i="53"/>
  <c r="P52" i="53"/>
  <c r="E52" i="53"/>
  <c r="U52" i="53" s="1"/>
  <c r="U51" i="53"/>
  <c r="S51" i="53"/>
  <c r="R51" i="53"/>
  <c r="Q51" i="53"/>
  <c r="P51" i="53"/>
  <c r="E51" i="53"/>
  <c r="T51" i="53" s="1"/>
  <c r="S50" i="53"/>
  <c r="R50" i="53"/>
  <c r="Q50" i="53"/>
  <c r="P50" i="53"/>
  <c r="E50" i="53"/>
  <c r="T50" i="53" s="1"/>
  <c r="S49" i="53"/>
  <c r="R49" i="53"/>
  <c r="Q49" i="53"/>
  <c r="P49" i="53"/>
  <c r="E49" i="53"/>
  <c r="S48" i="53"/>
  <c r="R48" i="53"/>
  <c r="Q48" i="53"/>
  <c r="P48" i="53"/>
  <c r="E48" i="53"/>
  <c r="S47" i="53"/>
  <c r="R47" i="53"/>
  <c r="Q47" i="53"/>
  <c r="P47" i="53"/>
  <c r="E47" i="53"/>
  <c r="T47" i="53" s="1"/>
  <c r="U46" i="53"/>
  <c r="T46" i="53"/>
  <c r="S46" i="53"/>
  <c r="R46" i="53"/>
  <c r="Q46" i="53"/>
  <c r="P46" i="53"/>
  <c r="E46" i="53"/>
  <c r="U45" i="53"/>
  <c r="S45" i="53"/>
  <c r="R45" i="53"/>
  <c r="Q45" i="53"/>
  <c r="P45" i="53"/>
  <c r="E45" i="53"/>
  <c r="T45" i="53" s="1"/>
  <c r="S44" i="53"/>
  <c r="R44" i="53"/>
  <c r="Q44" i="53"/>
  <c r="P44" i="53"/>
  <c r="E44" i="53"/>
  <c r="U44" i="53" s="1"/>
  <c r="O42" i="53"/>
  <c r="N42" i="53"/>
  <c r="M42" i="53"/>
  <c r="S42" i="53" s="1"/>
  <c r="L42" i="53"/>
  <c r="R42" i="53" s="1"/>
  <c r="K42" i="53"/>
  <c r="J42" i="53"/>
  <c r="I42" i="53"/>
  <c r="Q42" i="53" s="1"/>
  <c r="H42" i="53"/>
  <c r="P42" i="53" s="1"/>
  <c r="G42" i="53"/>
  <c r="F42" i="53"/>
  <c r="C42" i="53"/>
  <c r="E42" i="53" s="1"/>
  <c r="B42" i="53"/>
  <c r="S41" i="53"/>
  <c r="R41" i="53"/>
  <c r="Q41" i="53"/>
  <c r="P41" i="53"/>
  <c r="E41" i="53"/>
  <c r="U41" i="53" s="1"/>
  <c r="S40" i="53"/>
  <c r="R40" i="53"/>
  <c r="Q40" i="53"/>
  <c r="P40" i="53"/>
  <c r="E40" i="53"/>
  <c r="T40" i="53" s="1"/>
  <c r="U39" i="53"/>
  <c r="T39" i="53"/>
  <c r="S39" i="53"/>
  <c r="R39" i="53"/>
  <c r="Q39" i="53"/>
  <c r="P39" i="53"/>
  <c r="E39" i="53"/>
  <c r="U38" i="53"/>
  <c r="S38" i="53"/>
  <c r="R38" i="53"/>
  <c r="Q38" i="53"/>
  <c r="P38" i="53"/>
  <c r="E38" i="53"/>
  <c r="T38" i="53" s="1"/>
  <c r="T37" i="53"/>
  <c r="S37" i="53"/>
  <c r="R37" i="53"/>
  <c r="Q37" i="53"/>
  <c r="P37" i="53"/>
  <c r="E37" i="53"/>
  <c r="O35" i="53"/>
  <c r="N35" i="53"/>
  <c r="M35" i="53"/>
  <c r="S35" i="53" s="1"/>
  <c r="L35" i="53"/>
  <c r="R35" i="53" s="1"/>
  <c r="K35" i="53"/>
  <c r="J35" i="53"/>
  <c r="I35" i="53"/>
  <c r="Q35" i="53" s="1"/>
  <c r="H35" i="53"/>
  <c r="P35" i="53" s="1"/>
  <c r="G35" i="53"/>
  <c r="F35" i="53"/>
  <c r="C35" i="53"/>
  <c r="E35" i="53" s="1"/>
  <c r="B35" i="53"/>
  <c r="S34" i="53"/>
  <c r="R34" i="53"/>
  <c r="Q34" i="53"/>
  <c r="P34" i="53"/>
  <c r="E34" i="53"/>
  <c r="U34" i="53" s="1"/>
  <c r="O32" i="53"/>
  <c r="N32" i="53"/>
  <c r="M32" i="53"/>
  <c r="S32" i="53" s="1"/>
  <c r="L32" i="53"/>
  <c r="R32" i="53" s="1"/>
  <c r="K32" i="53"/>
  <c r="J32" i="53"/>
  <c r="I32" i="53"/>
  <c r="H32" i="53"/>
  <c r="G32" i="53"/>
  <c r="F32" i="53"/>
  <c r="C32" i="53"/>
  <c r="E32" i="53" s="1"/>
  <c r="B32" i="53"/>
  <c r="S31" i="53"/>
  <c r="R31" i="53"/>
  <c r="Q31" i="53"/>
  <c r="P31" i="53"/>
  <c r="E31" i="53"/>
  <c r="U31" i="53" s="1"/>
  <c r="S30" i="53"/>
  <c r="R30" i="53"/>
  <c r="Q30" i="53"/>
  <c r="P30" i="53"/>
  <c r="E30" i="53"/>
  <c r="T30" i="53" s="1"/>
  <c r="S29" i="53"/>
  <c r="R29" i="53"/>
  <c r="Q29" i="53"/>
  <c r="P29" i="53"/>
  <c r="E29" i="53"/>
  <c r="U29" i="53" s="1"/>
  <c r="S28" i="53"/>
  <c r="R28" i="53"/>
  <c r="Q28" i="53"/>
  <c r="P28" i="53"/>
  <c r="E28" i="53"/>
  <c r="U28" i="53" s="1"/>
  <c r="O26" i="53"/>
  <c r="N26" i="53"/>
  <c r="M26" i="53"/>
  <c r="S26" i="53" s="1"/>
  <c r="L26" i="53"/>
  <c r="R26" i="53" s="1"/>
  <c r="K26" i="53"/>
  <c r="J26" i="53"/>
  <c r="I26" i="53"/>
  <c r="H26" i="53"/>
  <c r="G26" i="53"/>
  <c r="F26" i="53"/>
  <c r="C26" i="53"/>
  <c r="B26" i="53"/>
  <c r="S25" i="53"/>
  <c r="R25" i="53"/>
  <c r="Q25" i="53"/>
  <c r="P25" i="53"/>
  <c r="E25" i="53"/>
  <c r="U25" i="53" s="1"/>
  <c r="S24" i="53"/>
  <c r="R24" i="53"/>
  <c r="Q24" i="53"/>
  <c r="P24" i="53"/>
  <c r="E24" i="53"/>
  <c r="U24" i="53" s="1"/>
  <c r="S23" i="53"/>
  <c r="R23" i="53"/>
  <c r="Q23" i="53"/>
  <c r="P23" i="53"/>
  <c r="E23" i="53"/>
  <c r="U22" i="53"/>
  <c r="T22" i="53"/>
  <c r="S22" i="53"/>
  <c r="R22" i="53"/>
  <c r="Q22" i="53"/>
  <c r="P22" i="53"/>
  <c r="E22" i="53"/>
  <c r="U21" i="53"/>
  <c r="T21" i="53"/>
  <c r="S21" i="53"/>
  <c r="R21" i="53"/>
  <c r="Q21" i="53"/>
  <c r="P21" i="53"/>
  <c r="E21" i="53"/>
  <c r="S20" i="53"/>
  <c r="R20" i="53"/>
  <c r="Q20" i="53"/>
  <c r="P20" i="53"/>
  <c r="E20" i="53"/>
  <c r="U20" i="53" s="1"/>
  <c r="S19" i="53"/>
  <c r="R19" i="53"/>
  <c r="Q19" i="53"/>
  <c r="P19" i="53"/>
  <c r="E19" i="53"/>
  <c r="T19" i="53" s="1"/>
  <c r="S17" i="53"/>
  <c r="O17" i="53"/>
  <c r="N17" i="53"/>
  <c r="M17" i="53"/>
  <c r="L17" i="53"/>
  <c r="R17" i="53" s="1"/>
  <c r="K17" i="53"/>
  <c r="J17" i="53"/>
  <c r="I17" i="53"/>
  <c r="Q17" i="53" s="1"/>
  <c r="H17" i="53"/>
  <c r="P17" i="53" s="1"/>
  <c r="G17" i="53"/>
  <c r="F17" i="53"/>
  <c r="C17" i="53"/>
  <c r="B17" i="53"/>
  <c r="S16" i="53"/>
  <c r="R16" i="53"/>
  <c r="Q16" i="53"/>
  <c r="P16" i="53"/>
  <c r="E16" i="53"/>
  <c r="T16" i="53" s="1"/>
  <c r="U15" i="53"/>
  <c r="T15" i="53"/>
  <c r="S15" i="53"/>
  <c r="R15" i="53"/>
  <c r="Q15" i="53"/>
  <c r="P15" i="53"/>
  <c r="E15" i="53"/>
  <c r="U14" i="53"/>
  <c r="T14" i="53"/>
  <c r="S14" i="53"/>
  <c r="R14" i="53"/>
  <c r="Q14" i="53"/>
  <c r="P14" i="53"/>
  <c r="E14" i="53"/>
  <c r="S13" i="53"/>
  <c r="R13" i="53"/>
  <c r="Q13" i="53"/>
  <c r="P13" i="53"/>
  <c r="E13" i="53"/>
  <c r="U13" i="53" s="1"/>
  <c r="S12" i="53"/>
  <c r="R12" i="53"/>
  <c r="Q12" i="53"/>
  <c r="P12" i="53"/>
  <c r="E12" i="53"/>
  <c r="T12" i="53" s="1"/>
  <c r="U11" i="53"/>
  <c r="T11" i="53"/>
  <c r="S11" i="53"/>
  <c r="R11" i="53"/>
  <c r="Q11" i="53"/>
  <c r="P11" i="53"/>
  <c r="E11" i="53"/>
  <c r="U10" i="53"/>
  <c r="S10" i="53"/>
  <c r="R10" i="53"/>
  <c r="Q10" i="53"/>
  <c r="P10" i="53"/>
  <c r="E10" i="53"/>
  <c r="T10" i="53" s="1"/>
  <c r="T9" i="53"/>
  <c r="S9" i="53"/>
  <c r="R9" i="53"/>
  <c r="Q9" i="53"/>
  <c r="P9" i="53"/>
  <c r="E9" i="53"/>
  <c r="S96" i="52"/>
  <c r="R96" i="52"/>
  <c r="Q96" i="52"/>
  <c r="P96" i="52"/>
  <c r="E96" i="52"/>
  <c r="T96" i="52" s="1"/>
  <c r="U95" i="52"/>
  <c r="T95" i="52"/>
  <c r="S95" i="52"/>
  <c r="R95" i="52"/>
  <c r="Q95" i="52"/>
  <c r="P95" i="52"/>
  <c r="E95" i="52"/>
  <c r="S94" i="52"/>
  <c r="R94" i="52"/>
  <c r="Q94" i="52"/>
  <c r="P94" i="52"/>
  <c r="E94" i="52"/>
  <c r="U94" i="52" s="1"/>
  <c r="S93" i="52"/>
  <c r="R93" i="52"/>
  <c r="Q93" i="52"/>
  <c r="P93" i="52"/>
  <c r="E93" i="52"/>
  <c r="U93" i="52" s="1"/>
  <c r="U92" i="52"/>
  <c r="S92" i="52"/>
  <c r="R92" i="52"/>
  <c r="Q92" i="52"/>
  <c r="P92" i="52"/>
  <c r="E92" i="52"/>
  <c r="T92" i="52" s="1"/>
  <c r="U91" i="52"/>
  <c r="T91" i="52"/>
  <c r="S91" i="52"/>
  <c r="R91" i="52"/>
  <c r="Q91" i="52"/>
  <c r="P91" i="52"/>
  <c r="E91" i="52"/>
  <c r="S90" i="52"/>
  <c r="R90" i="52"/>
  <c r="Q90" i="52"/>
  <c r="P90" i="52"/>
  <c r="E90" i="52"/>
  <c r="U90" i="52" s="1"/>
  <c r="S89" i="52"/>
  <c r="R89" i="52"/>
  <c r="Q89" i="52"/>
  <c r="P89" i="52"/>
  <c r="E89" i="52"/>
  <c r="U89" i="52" s="1"/>
  <c r="S88" i="52"/>
  <c r="R88" i="52"/>
  <c r="Q88" i="52"/>
  <c r="P88" i="52"/>
  <c r="E88" i="52"/>
  <c r="U88" i="52" s="1"/>
  <c r="O75" i="52"/>
  <c r="N75" i="52"/>
  <c r="M75" i="52"/>
  <c r="L75" i="52"/>
  <c r="K75" i="52"/>
  <c r="J75" i="52"/>
  <c r="I75" i="52"/>
  <c r="H75" i="52"/>
  <c r="G75" i="52"/>
  <c r="F75" i="52"/>
  <c r="C75" i="52"/>
  <c r="B75" i="52"/>
  <c r="Q74" i="52"/>
  <c r="O74" i="52"/>
  <c r="N74" i="52"/>
  <c r="M74" i="52"/>
  <c r="S74" i="52" s="1"/>
  <c r="L74" i="52"/>
  <c r="R74" i="52" s="1"/>
  <c r="K74" i="52"/>
  <c r="J74" i="52"/>
  <c r="I74" i="52"/>
  <c r="H74" i="52"/>
  <c r="P74" i="52" s="1"/>
  <c r="G74" i="52"/>
  <c r="F74" i="52"/>
  <c r="E74" i="52"/>
  <c r="C74" i="52"/>
  <c r="B74" i="52"/>
  <c r="R73" i="52"/>
  <c r="O73" i="52"/>
  <c r="N73" i="52"/>
  <c r="M73" i="52"/>
  <c r="S73" i="52" s="1"/>
  <c r="L73" i="52"/>
  <c r="K73" i="52"/>
  <c r="J73" i="52"/>
  <c r="I73" i="52"/>
  <c r="Q73" i="52" s="1"/>
  <c r="H73" i="52"/>
  <c r="P73" i="52" s="1"/>
  <c r="G73" i="52"/>
  <c r="F73" i="52"/>
  <c r="E73" i="52"/>
  <c r="C73" i="52"/>
  <c r="B73" i="52"/>
  <c r="U72" i="52"/>
  <c r="T72" i="52"/>
  <c r="S72" i="52"/>
  <c r="R72" i="52"/>
  <c r="Q72" i="52"/>
  <c r="P72" i="52"/>
  <c r="E72" i="52"/>
  <c r="S71" i="52"/>
  <c r="R71" i="52"/>
  <c r="Q71" i="52"/>
  <c r="P71" i="52"/>
  <c r="E71" i="52"/>
  <c r="O69" i="52"/>
  <c r="N69" i="52"/>
  <c r="M69" i="52"/>
  <c r="L69" i="52"/>
  <c r="K69" i="52"/>
  <c r="J69" i="52"/>
  <c r="I69" i="52"/>
  <c r="H69" i="52"/>
  <c r="G69" i="52"/>
  <c r="F69" i="52"/>
  <c r="C69" i="52"/>
  <c r="B69" i="52"/>
  <c r="O68" i="52"/>
  <c r="N68" i="52"/>
  <c r="M68" i="52"/>
  <c r="S68" i="52" s="1"/>
  <c r="L68" i="52"/>
  <c r="R68" i="52" s="1"/>
  <c r="K68" i="52"/>
  <c r="J68" i="52"/>
  <c r="I68" i="52"/>
  <c r="H68" i="52"/>
  <c r="G68" i="52"/>
  <c r="F68" i="52"/>
  <c r="C68" i="52"/>
  <c r="B68" i="52"/>
  <c r="E68" i="52" s="1"/>
  <c r="S67" i="52"/>
  <c r="R67" i="52"/>
  <c r="Q67" i="52"/>
  <c r="P67" i="52"/>
  <c r="E67" i="52"/>
  <c r="U67" i="52" s="1"/>
  <c r="U66" i="52"/>
  <c r="S66" i="52"/>
  <c r="R66" i="52"/>
  <c r="Q66" i="52"/>
  <c r="P66" i="52"/>
  <c r="E66" i="52"/>
  <c r="T66" i="52" s="1"/>
  <c r="S65" i="52"/>
  <c r="R65" i="52"/>
  <c r="Q65" i="52"/>
  <c r="P65" i="52"/>
  <c r="E65" i="52"/>
  <c r="U65" i="52" s="1"/>
  <c r="S64" i="52"/>
  <c r="R64" i="52"/>
  <c r="Q64" i="52"/>
  <c r="P64" i="52"/>
  <c r="E64" i="52"/>
  <c r="U63" i="52"/>
  <c r="S63" i="52"/>
  <c r="R63" i="52"/>
  <c r="Q63" i="52"/>
  <c r="P63" i="52"/>
  <c r="E63" i="52"/>
  <c r="T63" i="52" s="1"/>
  <c r="O61" i="52"/>
  <c r="N61" i="52"/>
  <c r="M61" i="52"/>
  <c r="S61" i="52" s="1"/>
  <c r="L61" i="52"/>
  <c r="R61" i="52" s="1"/>
  <c r="K61" i="52"/>
  <c r="J61" i="52"/>
  <c r="I61" i="52"/>
  <c r="H61" i="52"/>
  <c r="C61" i="52"/>
  <c r="B61" i="52"/>
  <c r="E61" i="52" s="1"/>
  <c r="T60" i="52"/>
  <c r="S60" i="52"/>
  <c r="R60" i="52"/>
  <c r="Q60" i="52"/>
  <c r="P60" i="52"/>
  <c r="E60" i="52"/>
  <c r="U60" i="52" s="1"/>
  <c r="S59" i="52"/>
  <c r="R59" i="52"/>
  <c r="Q59" i="52"/>
  <c r="P59" i="52"/>
  <c r="E59" i="52"/>
  <c r="U59" i="52" s="1"/>
  <c r="S58" i="52"/>
  <c r="R58" i="52"/>
  <c r="Q58" i="52"/>
  <c r="P58" i="52"/>
  <c r="E58" i="52"/>
  <c r="U58" i="52" s="1"/>
  <c r="U57" i="52"/>
  <c r="S57" i="52"/>
  <c r="R57" i="52"/>
  <c r="Q57" i="52"/>
  <c r="P57" i="52"/>
  <c r="E57" i="52"/>
  <c r="T57" i="52" s="1"/>
  <c r="R55" i="52"/>
  <c r="O55" i="52"/>
  <c r="N55" i="52"/>
  <c r="M55" i="52"/>
  <c r="S55" i="52" s="1"/>
  <c r="L55" i="52"/>
  <c r="K55" i="52"/>
  <c r="J55" i="52"/>
  <c r="I55" i="52"/>
  <c r="H55" i="52"/>
  <c r="G55" i="52"/>
  <c r="F55" i="52"/>
  <c r="C55" i="52"/>
  <c r="B55" i="52"/>
  <c r="U54" i="52"/>
  <c r="S54" i="52"/>
  <c r="R54" i="52"/>
  <c r="Q54" i="52"/>
  <c r="P54" i="52"/>
  <c r="E54" i="52"/>
  <c r="T54" i="52" s="1"/>
  <c r="S53" i="52"/>
  <c r="R53" i="52"/>
  <c r="Q53" i="52"/>
  <c r="P53" i="52"/>
  <c r="E53" i="52"/>
  <c r="U53" i="52" s="1"/>
  <c r="S52" i="52"/>
  <c r="R52" i="52"/>
  <c r="Q52" i="52"/>
  <c r="P52" i="52"/>
  <c r="E52" i="52"/>
  <c r="S51" i="52"/>
  <c r="R51" i="52"/>
  <c r="Q51" i="52"/>
  <c r="P51" i="52"/>
  <c r="E51" i="52"/>
  <c r="T51" i="52" s="1"/>
  <c r="S50" i="52"/>
  <c r="R50" i="52"/>
  <c r="Q50" i="52"/>
  <c r="P50" i="52"/>
  <c r="E50" i="52"/>
  <c r="U50" i="52" s="1"/>
  <c r="S49" i="52"/>
  <c r="R49" i="52"/>
  <c r="Q49" i="52"/>
  <c r="P49" i="52"/>
  <c r="E49" i="52"/>
  <c r="U49" i="52" s="1"/>
  <c r="S48" i="52"/>
  <c r="R48" i="52"/>
  <c r="Q48" i="52"/>
  <c r="P48" i="52"/>
  <c r="E48" i="52"/>
  <c r="U48" i="52" s="1"/>
  <c r="S47" i="52"/>
  <c r="R47" i="52"/>
  <c r="Q47" i="52"/>
  <c r="P47" i="52"/>
  <c r="E47" i="52"/>
  <c r="U47" i="52" s="1"/>
  <c r="U46" i="52"/>
  <c r="T46" i="52"/>
  <c r="S46" i="52"/>
  <c r="R46" i="52"/>
  <c r="Q46" i="52"/>
  <c r="P46" i="52"/>
  <c r="E46" i="52"/>
  <c r="S45" i="52"/>
  <c r="R45" i="52"/>
  <c r="Q45" i="52"/>
  <c r="P45" i="52"/>
  <c r="E45" i="52"/>
  <c r="U45" i="52" s="1"/>
  <c r="S44" i="52"/>
  <c r="R44" i="52"/>
  <c r="Q44" i="52"/>
  <c r="P44" i="52"/>
  <c r="E44" i="52"/>
  <c r="S42" i="52"/>
  <c r="O42" i="52"/>
  <c r="N42" i="52"/>
  <c r="M42" i="52"/>
  <c r="L42" i="52"/>
  <c r="R42" i="52" s="1"/>
  <c r="K42" i="52"/>
  <c r="J42" i="52"/>
  <c r="I42" i="52"/>
  <c r="Q42" i="52" s="1"/>
  <c r="H42" i="52"/>
  <c r="G42" i="52"/>
  <c r="F42" i="52"/>
  <c r="C42" i="52"/>
  <c r="B42" i="52"/>
  <c r="E42" i="52" s="1"/>
  <c r="S41" i="52"/>
  <c r="R41" i="52"/>
  <c r="Q41" i="52"/>
  <c r="P41" i="52"/>
  <c r="E41" i="52"/>
  <c r="U40" i="52"/>
  <c r="S40" i="52"/>
  <c r="R40" i="52"/>
  <c r="Q40" i="52"/>
  <c r="P40" i="52"/>
  <c r="E40" i="52"/>
  <c r="T40" i="52" s="1"/>
  <c r="U39" i="52"/>
  <c r="S39" i="52"/>
  <c r="R39" i="52"/>
  <c r="Q39" i="52"/>
  <c r="P39" i="52"/>
  <c r="E39" i="52"/>
  <c r="T39" i="52" s="1"/>
  <c r="U38" i="52"/>
  <c r="T38" i="52"/>
  <c r="S38" i="52"/>
  <c r="R38" i="52"/>
  <c r="Q38" i="52"/>
  <c r="P38" i="52"/>
  <c r="E38" i="52"/>
  <c r="S37" i="52"/>
  <c r="R37" i="52"/>
  <c r="Q37" i="52"/>
  <c r="P37" i="52"/>
  <c r="E37" i="52"/>
  <c r="O35" i="52"/>
  <c r="N35" i="52"/>
  <c r="M35" i="52"/>
  <c r="S35" i="52" s="1"/>
  <c r="L35" i="52"/>
  <c r="R35" i="52" s="1"/>
  <c r="K35" i="52"/>
  <c r="J35" i="52"/>
  <c r="I35" i="52"/>
  <c r="Q35" i="52" s="1"/>
  <c r="H35" i="52"/>
  <c r="P35" i="52" s="1"/>
  <c r="G35" i="52"/>
  <c r="F35" i="52"/>
  <c r="C35" i="52"/>
  <c r="E35" i="52" s="1"/>
  <c r="B35" i="52"/>
  <c r="S34" i="52"/>
  <c r="R34" i="52"/>
  <c r="Q34" i="52"/>
  <c r="P34" i="52"/>
  <c r="E34" i="52"/>
  <c r="U34" i="52" s="1"/>
  <c r="O32" i="52"/>
  <c r="N32" i="52"/>
  <c r="M32" i="52"/>
  <c r="S32" i="52" s="1"/>
  <c r="L32" i="52"/>
  <c r="R32" i="52" s="1"/>
  <c r="K32" i="52"/>
  <c r="J32" i="52"/>
  <c r="I32" i="52"/>
  <c r="H32" i="52"/>
  <c r="G32" i="52"/>
  <c r="F32" i="52"/>
  <c r="C32" i="52"/>
  <c r="E32" i="52" s="1"/>
  <c r="B32" i="52"/>
  <c r="S31" i="52"/>
  <c r="R31" i="52"/>
  <c r="Q31" i="52"/>
  <c r="P31" i="52"/>
  <c r="E31" i="52"/>
  <c r="U31" i="52" s="1"/>
  <c r="S30" i="52"/>
  <c r="R30" i="52"/>
  <c r="Q30" i="52"/>
  <c r="P30" i="52"/>
  <c r="E30" i="52"/>
  <c r="U30" i="52" s="1"/>
  <c r="S29" i="52"/>
  <c r="R29" i="52"/>
  <c r="Q29" i="52"/>
  <c r="P29" i="52"/>
  <c r="E29" i="52"/>
  <c r="U29" i="52" s="1"/>
  <c r="S28" i="52"/>
  <c r="R28" i="52"/>
  <c r="Q28" i="52"/>
  <c r="P28" i="52"/>
  <c r="E28" i="52"/>
  <c r="U28" i="52" s="1"/>
  <c r="O26" i="52"/>
  <c r="N26" i="52"/>
  <c r="M26" i="52"/>
  <c r="S26" i="52" s="1"/>
  <c r="L26" i="52"/>
  <c r="R26" i="52" s="1"/>
  <c r="K26" i="52"/>
  <c r="J26" i="52"/>
  <c r="I26" i="52"/>
  <c r="H26" i="52"/>
  <c r="G26" i="52"/>
  <c r="F26" i="52"/>
  <c r="E26" i="52"/>
  <c r="C26" i="52"/>
  <c r="B26" i="52"/>
  <c r="S25" i="52"/>
  <c r="R25" i="52"/>
  <c r="Q25" i="52"/>
  <c r="P25" i="52"/>
  <c r="E25" i="52"/>
  <c r="U25" i="52" s="1"/>
  <c r="S24" i="52"/>
  <c r="R24" i="52"/>
  <c r="Q24" i="52"/>
  <c r="P24" i="52"/>
  <c r="E24" i="52"/>
  <c r="U23" i="52"/>
  <c r="S23" i="52"/>
  <c r="R23" i="52"/>
  <c r="Q23" i="52"/>
  <c r="P23" i="52"/>
  <c r="E23" i="52"/>
  <c r="T23" i="52" s="1"/>
  <c r="U22" i="52"/>
  <c r="T22" i="52"/>
  <c r="S22" i="52"/>
  <c r="R22" i="52"/>
  <c r="Q22" i="52"/>
  <c r="P22" i="52"/>
  <c r="E22" i="52"/>
  <c r="U21" i="52"/>
  <c r="T21" i="52"/>
  <c r="S21" i="52"/>
  <c r="R21" i="52"/>
  <c r="Q21" i="52"/>
  <c r="P21" i="52"/>
  <c r="E21" i="52"/>
  <c r="S20" i="52"/>
  <c r="R20" i="52"/>
  <c r="Q20" i="52"/>
  <c r="P20" i="52"/>
  <c r="E20" i="52"/>
  <c r="U20" i="52" s="1"/>
  <c r="S19" i="52"/>
  <c r="R19" i="52"/>
  <c r="Q19" i="52"/>
  <c r="P19" i="52"/>
  <c r="E19" i="52"/>
  <c r="U19" i="52" s="1"/>
  <c r="O17" i="52"/>
  <c r="S17" i="52" s="1"/>
  <c r="N17" i="52"/>
  <c r="M17" i="52"/>
  <c r="L17" i="52"/>
  <c r="R17" i="52" s="1"/>
  <c r="K17" i="52"/>
  <c r="J17" i="52"/>
  <c r="I17" i="52"/>
  <c r="Q17" i="52" s="1"/>
  <c r="H17" i="52"/>
  <c r="P17" i="52" s="1"/>
  <c r="G17" i="52"/>
  <c r="F17" i="52"/>
  <c r="C17" i="52"/>
  <c r="B17" i="52"/>
  <c r="E17" i="52" s="1"/>
  <c r="S16" i="52"/>
  <c r="R16" i="52"/>
  <c r="Q16" i="52"/>
  <c r="P16" i="52"/>
  <c r="E16" i="52"/>
  <c r="U16" i="52" s="1"/>
  <c r="U15" i="52"/>
  <c r="T15" i="52"/>
  <c r="S15" i="52"/>
  <c r="R15" i="52"/>
  <c r="Q15" i="52"/>
  <c r="P15" i="52"/>
  <c r="E15" i="52"/>
  <c r="S14" i="52"/>
  <c r="R14" i="52"/>
  <c r="Q14" i="52"/>
  <c r="P14" i="52"/>
  <c r="E14" i="52"/>
  <c r="S13" i="52"/>
  <c r="R13" i="52"/>
  <c r="Q13" i="52"/>
  <c r="P13" i="52"/>
  <c r="E13" i="52"/>
  <c r="U12" i="52"/>
  <c r="S12" i="52"/>
  <c r="R12" i="52"/>
  <c r="Q12" i="52"/>
  <c r="P12" i="52"/>
  <c r="E12" i="52"/>
  <c r="T12" i="52" s="1"/>
  <c r="U11" i="52"/>
  <c r="T11" i="52"/>
  <c r="S11" i="52"/>
  <c r="R11" i="52"/>
  <c r="Q11" i="52"/>
  <c r="P11" i="52"/>
  <c r="E11" i="52"/>
  <c r="U10" i="52"/>
  <c r="T10" i="52"/>
  <c r="S10" i="52"/>
  <c r="R10" i="52"/>
  <c r="Q10" i="52"/>
  <c r="P10" i="52"/>
  <c r="E10" i="52"/>
  <c r="S9" i="52"/>
  <c r="R9" i="52"/>
  <c r="Q9" i="52"/>
  <c r="P9" i="52"/>
  <c r="E9" i="52"/>
  <c r="S96" i="51"/>
  <c r="R96" i="51"/>
  <c r="Q96" i="51"/>
  <c r="P96" i="51"/>
  <c r="E96" i="51"/>
  <c r="U96" i="51" s="1"/>
  <c r="U95" i="51"/>
  <c r="T95" i="51"/>
  <c r="S95" i="51"/>
  <c r="R95" i="51"/>
  <c r="Q95" i="51"/>
  <c r="P95" i="51"/>
  <c r="E95" i="51"/>
  <c r="S94" i="51"/>
  <c r="R94" i="51"/>
  <c r="Q94" i="51"/>
  <c r="P94" i="51"/>
  <c r="E94" i="51"/>
  <c r="S93" i="51"/>
  <c r="R93" i="51"/>
  <c r="Q93" i="51"/>
  <c r="P93" i="51"/>
  <c r="E93" i="51"/>
  <c r="U92" i="51"/>
  <c r="S92" i="51"/>
  <c r="R92" i="51"/>
  <c r="Q92" i="51"/>
  <c r="P92" i="51"/>
  <c r="E92" i="51"/>
  <c r="T92" i="51" s="1"/>
  <c r="U91" i="51"/>
  <c r="T91" i="51"/>
  <c r="S91" i="51"/>
  <c r="R91" i="51"/>
  <c r="Q91" i="51"/>
  <c r="P91" i="51"/>
  <c r="E91" i="51"/>
  <c r="U90" i="51"/>
  <c r="T90" i="51"/>
  <c r="S90" i="51"/>
  <c r="R90" i="51"/>
  <c r="Q90" i="51"/>
  <c r="P90" i="51"/>
  <c r="E90" i="51"/>
  <c r="S89" i="51"/>
  <c r="R89" i="51"/>
  <c r="Q89" i="51"/>
  <c r="P89" i="51"/>
  <c r="E89" i="51"/>
  <c r="U89" i="51" s="1"/>
  <c r="S88" i="51"/>
  <c r="R88" i="51"/>
  <c r="Q88" i="51"/>
  <c r="Q87" i="51" s="1"/>
  <c r="P88" i="51"/>
  <c r="E88" i="51"/>
  <c r="O75" i="51"/>
  <c r="N75" i="51"/>
  <c r="M75" i="51"/>
  <c r="L75" i="51"/>
  <c r="K75" i="51"/>
  <c r="J75" i="51"/>
  <c r="I75" i="51"/>
  <c r="H75" i="51"/>
  <c r="G75" i="51"/>
  <c r="F75" i="51"/>
  <c r="C75" i="51"/>
  <c r="B75" i="51"/>
  <c r="O74" i="51"/>
  <c r="N74" i="51"/>
  <c r="M74" i="51"/>
  <c r="L74" i="51"/>
  <c r="R74" i="51" s="1"/>
  <c r="K74" i="51"/>
  <c r="J74" i="51"/>
  <c r="I74" i="51"/>
  <c r="H74" i="51"/>
  <c r="P74" i="51" s="1"/>
  <c r="G74" i="51"/>
  <c r="F74" i="51"/>
  <c r="C74" i="51"/>
  <c r="E74" i="51" s="1"/>
  <c r="B74" i="51"/>
  <c r="R73" i="51"/>
  <c r="O73" i="51"/>
  <c r="N73" i="51"/>
  <c r="M73" i="51"/>
  <c r="S73" i="51" s="1"/>
  <c r="L73" i="51"/>
  <c r="K73" i="51"/>
  <c r="J73" i="51"/>
  <c r="I73" i="51"/>
  <c r="Q73" i="51" s="1"/>
  <c r="H73" i="51"/>
  <c r="P73" i="51" s="1"/>
  <c r="G73" i="51"/>
  <c r="F73" i="51"/>
  <c r="E73" i="51"/>
  <c r="C73" i="51"/>
  <c r="B73" i="51"/>
  <c r="U72" i="51"/>
  <c r="T72" i="51"/>
  <c r="S72" i="51"/>
  <c r="R72" i="51"/>
  <c r="Q72" i="51"/>
  <c r="P72" i="51"/>
  <c r="E72" i="51"/>
  <c r="S71" i="51"/>
  <c r="R71" i="51"/>
  <c r="Q71" i="51"/>
  <c r="P71" i="51"/>
  <c r="E71" i="51"/>
  <c r="O69" i="51"/>
  <c r="N69" i="51"/>
  <c r="M69" i="51"/>
  <c r="L69" i="51"/>
  <c r="R69" i="51" s="1"/>
  <c r="K69" i="51"/>
  <c r="J69" i="51"/>
  <c r="I69" i="51"/>
  <c r="H69" i="51"/>
  <c r="G69" i="51"/>
  <c r="F69" i="51"/>
  <c r="C69" i="51"/>
  <c r="B69" i="51"/>
  <c r="O68" i="51"/>
  <c r="N68" i="51"/>
  <c r="M68" i="51"/>
  <c r="S68" i="51" s="1"/>
  <c r="L68" i="51"/>
  <c r="R68" i="51" s="1"/>
  <c r="K68" i="51"/>
  <c r="J68" i="51"/>
  <c r="I68" i="51"/>
  <c r="Q68" i="51" s="1"/>
  <c r="H68" i="51"/>
  <c r="G68" i="51"/>
  <c r="F68" i="51"/>
  <c r="E68" i="51"/>
  <c r="C68" i="51"/>
  <c r="B68" i="51"/>
  <c r="U67" i="51"/>
  <c r="T67" i="51"/>
  <c r="S67" i="51"/>
  <c r="R67" i="51"/>
  <c r="Q67" i="51"/>
  <c r="P67" i="51"/>
  <c r="E67" i="51"/>
  <c r="S66" i="51"/>
  <c r="R66" i="51"/>
  <c r="Q66" i="51"/>
  <c r="P66" i="51"/>
  <c r="E66" i="51"/>
  <c r="U66" i="51" s="1"/>
  <c r="S65" i="51"/>
  <c r="R65" i="51"/>
  <c r="Q65" i="51"/>
  <c r="P65" i="51"/>
  <c r="E65" i="51"/>
  <c r="U65" i="51" s="1"/>
  <c r="U64" i="51"/>
  <c r="S64" i="51"/>
  <c r="R64" i="51"/>
  <c r="Q64" i="51"/>
  <c r="P64" i="51"/>
  <c r="E64" i="51"/>
  <c r="T64" i="51" s="1"/>
  <c r="S63" i="51"/>
  <c r="R63" i="51"/>
  <c r="Q63" i="51"/>
  <c r="P63" i="51"/>
  <c r="E63" i="51"/>
  <c r="O61" i="51"/>
  <c r="N61" i="51"/>
  <c r="M61" i="51"/>
  <c r="S61" i="51" s="1"/>
  <c r="L61" i="51"/>
  <c r="R61" i="51" s="1"/>
  <c r="K61" i="51"/>
  <c r="J61" i="51"/>
  <c r="I61" i="51"/>
  <c r="H61" i="51"/>
  <c r="C61" i="51"/>
  <c r="B61" i="51"/>
  <c r="U60" i="51"/>
  <c r="S60" i="51"/>
  <c r="R60" i="51"/>
  <c r="Q60" i="51"/>
  <c r="P60" i="51"/>
  <c r="E60" i="51"/>
  <c r="T60" i="51" s="1"/>
  <c r="U59" i="51"/>
  <c r="T59" i="51"/>
  <c r="S59" i="51"/>
  <c r="R59" i="51"/>
  <c r="Q59" i="51"/>
  <c r="P59" i="51"/>
  <c r="E59" i="51"/>
  <c r="U58" i="51"/>
  <c r="T58" i="51"/>
  <c r="S58" i="51"/>
  <c r="R58" i="51"/>
  <c r="Q58" i="51"/>
  <c r="P58" i="51"/>
  <c r="E58" i="51"/>
  <c r="S57" i="51"/>
  <c r="R57" i="51"/>
  <c r="Q57" i="51"/>
  <c r="P57" i="51"/>
  <c r="E57" i="51"/>
  <c r="O55" i="51"/>
  <c r="N55" i="51"/>
  <c r="M55" i="51"/>
  <c r="S55" i="51" s="1"/>
  <c r="L55" i="51"/>
  <c r="R55" i="51" s="1"/>
  <c r="K55" i="51"/>
  <c r="J55" i="51"/>
  <c r="I55" i="51"/>
  <c r="H55" i="51"/>
  <c r="G55" i="51"/>
  <c r="F55" i="51"/>
  <c r="C55" i="51"/>
  <c r="B55" i="51"/>
  <c r="S54" i="51"/>
  <c r="R54" i="51"/>
  <c r="Q54" i="51"/>
  <c r="P54" i="51"/>
  <c r="E54" i="51"/>
  <c r="S53" i="51"/>
  <c r="R53" i="51"/>
  <c r="Q53" i="51"/>
  <c r="P53" i="51"/>
  <c r="E53" i="51"/>
  <c r="U53" i="51" s="1"/>
  <c r="U52" i="51"/>
  <c r="T52" i="51"/>
  <c r="S52" i="51"/>
  <c r="R52" i="51"/>
  <c r="Q52" i="51"/>
  <c r="P52" i="51"/>
  <c r="E52" i="51"/>
  <c r="S51" i="51"/>
  <c r="R51" i="51"/>
  <c r="Q51" i="51"/>
  <c r="P51" i="51"/>
  <c r="E51" i="51"/>
  <c r="U51" i="51" s="1"/>
  <c r="S50" i="51"/>
  <c r="R50" i="51"/>
  <c r="Q50" i="51"/>
  <c r="P50" i="51"/>
  <c r="E50" i="51"/>
  <c r="U49" i="51"/>
  <c r="S49" i="51"/>
  <c r="R49" i="51"/>
  <c r="Q49" i="51"/>
  <c r="P49" i="51"/>
  <c r="E49" i="51"/>
  <c r="T49" i="51" s="1"/>
  <c r="U48" i="51"/>
  <c r="T48" i="51"/>
  <c r="S48" i="51"/>
  <c r="R48" i="51"/>
  <c r="Q48" i="51"/>
  <c r="P48" i="51"/>
  <c r="E48" i="51"/>
  <c r="U47" i="51"/>
  <c r="S47" i="51"/>
  <c r="R47" i="51"/>
  <c r="Q47" i="51"/>
  <c r="P47" i="51"/>
  <c r="E47" i="51"/>
  <c r="T47" i="51" s="1"/>
  <c r="S46" i="51"/>
  <c r="R46" i="51"/>
  <c r="Q46" i="51"/>
  <c r="P46" i="51"/>
  <c r="E46" i="51"/>
  <c r="S45" i="51"/>
  <c r="R45" i="51"/>
  <c r="Q45" i="51"/>
  <c r="P45" i="51"/>
  <c r="E45" i="51"/>
  <c r="S44" i="51"/>
  <c r="R44" i="51"/>
  <c r="Q44" i="51"/>
  <c r="P44" i="51"/>
  <c r="E44" i="51"/>
  <c r="U44" i="51" s="1"/>
  <c r="O42" i="51"/>
  <c r="N42" i="51"/>
  <c r="M42" i="51"/>
  <c r="S42" i="51" s="1"/>
  <c r="L42" i="51"/>
  <c r="K42" i="51"/>
  <c r="J42" i="51"/>
  <c r="I42" i="51"/>
  <c r="H42" i="51"/>
  <c r="G42" i="51"/>
  <c r="F42" i="51"/>
  <c r="C42" i="51"/>
  <c r="B42" i="51"/>
  <c r="E42" i="51" s="1"/>
  <c r="U41" i="51"/>
  <c r="T41" i="51"/>
  <c r="S41" i="51"/>
  <c r="R41" i="51"/>
  <c r="Q41" i="51"/>
  <c r="P41" i="51"/>
  <c r="E41" i="51"/>
  <c r="T40" i="51"/>
  <c r="S40" i="51"/>
  <c r="R40" i="51"/>
  <c r="Q40" i="51"/>
  <c r="P40" i="51"/>
  <c r="E40" i="51"/>
  <c r="U40" i="51" s="1"/>
  <c r="S39" i="51"/>
  <c r="R39" i="51"/>
  <c r="Q39" i="51"/>
  <c r="P39" i="51"/>
  <c r="E39" i="51"/>
  <c r="U38" i="51"/>
  <c r="S38" i="51"/>
  <c r="R38" i="51"/>
  <c r="Q38" i="51"/>
  <c r="P38" i="51"/>
  <c r="E38" i="51"/>
  <c r="T38" i="51" s="1"/>
  <c r="U37" i="51"/>
  <c r="T37" i="51"/>
  <c r="S37" i="51"/>
  <c r="R37" i="51"/>
  <c r="Q37" i="51"/>
  <c r="P37" i="51"/>
  <c r="E37" i="51"/>
  <c r="S35" i="51"/>
  <c r="R35" i="51"/>
  <c r="O35" i="51"/>
  <c r="N35" i="51"/>
  <c r="M35" i="51"/>
  <c r="L35" i="51"/>
  <c r="K35" i="51"/>
  <c r="J35" i="51"/>
  <c r="I35" i="51"/>
  <c r="Q35" i="51" s="1"/>
  <c r="H35" i="51"/>
  <c r="G35" i="51"/>
  <c r="F35" i="51"/>
  <c r="C35" i="51"/>
  <c r="B35" i="51"/>
  <c r="E35" i="51" s="1"/>
  <c r="U34" i="51"/>
  <c r="T34" i="51"/>
  <c r="S34" i="51"/>
  <c r="R34" i="51"/>
  <c r="Q34" i="51"/>
  <c r="P34" i="51"/>
  <c r="E34" i="51"/>
  <c r="R32" i="51"/>
  <c r="O32" i="51"/>
  <c r="N32" i="51"/>
  <c r="M32" i="51"/>
  <c r="S32" i="51" s="1"/>
  <c r="L32" i="51"/>
  <c r="K32" i="51"/>
  <c r="J32" i="51"/>
  <c r="I32" i="51"/>
  <c r="H32" i="51"/>
  <c r="G32" i="51"/>
  <c r="F32" i="51"/>
  <c r="C32" i="51"/>
  <c r="B32" i="51"/>
  <c r="U31" i="51"/>
  <c r="T31" i="51"/>
  <c r="S31" i="51"/>
  <c r="R31" i="51"/>
  <c r="Q31" i="51"/>
  <c r="P31" i="51"/>
  <c r="E31" i="51"/>
  <c r="U30" i="51"/>
  <c r="T30" i="51"/>
  <c r="S30" i="51"/>
  <c r="R30" i="51"/>
  <c r="Q30" i="51"/>
  <c r="P30" i="51"/>
  <c r="E30" i="51"/>
  <c r="S29" i="51"/>
  <c r="R29" i="51"/>
  <c r="Q29" i="51"/>
  <c r="P29" i="51"/>
  <c r="E29" i="51"/>
  <c r="S28" i="51"/>
  <c r="R28" i="51"/>
  <c r="Q28" i="51"/>
  <c r="P28" i="51"/>
  <c r="E28" i="51"/>
  <c r="U28" i="51" s="1"/>
  <c r="S26" i="51"/>
  <c r="O26" i="51"/>
  <c r="N26" i="51"/>
  <c r="M26" i="51"/>
  <c r="L26" i="51"/>
  <c r="R26" i="51" s="1"/>
  <c r="K26" i="51"/>
  <c r="J26" i="51"/>
  <c r="I26" i="51"/>
  <c r="H26" i="51"/>
  <c r="G26" i="51"/>
  <c r="F26" i="51"/>
  <c r="C26" i="51"/>
  <c r="B26" i="51"/>
  <c r="E26" i="51" s="1"/>
  <c r="S25" i="51"/>
  <c r="R25" i="51"/>
  <c r="Q25" i="51"/>
  <c r="P25" i="51"/>
  <c r="E25" i="51"/>
  <c r="U25" i="51" s="1"/>
  <c r="S24" i="51"/>
  <c r="R24" i="51"/>
  <c r="Q24" i="51"/>
  <c r="P24" i="51"/>
  <c r="E24" i="51"/>
  <c r="U24" i="51" s="1"/>
  <c r="T23" i="51"/>
  <c r="S23" i="51"/>
  <c r="R23" i="51"/>
  <c r="Q23" i="51"/>
  <c r="P23" i="51"/>
  <c r="E23" i="51"/>
  <c r="U23" i="51" s="1"/>
  <c r="S22" i="51"/>
  <c r="R22" i="51"/>
  <c r="Q22" i="51"/>
  <c r="P22" i="51"/>
  <c r="E22" i="51"/>
  <c r="U21" i="51"/>
  <c r="S21" i="51"/>
  <c r="R21" i="51"/>
  <c r="Q21" i="51"/>
  <c r="P21" i="51"/>
  <c r="E21" i="51"/>
  <c r="T21" i="51" s="1"/>
  <c r="U20" i="51"/>
  <c r="T20" i="51"/>
  <c r="S20" i="51"/>
  <c r="R20" i="51"/>
  <c r="Q20" i="51"/>
  <c r="P20" i="51"/>
  <c r="E20" i="51"/>
  <c r="U19" i="51"/>
  <c r="T19" i="51"/>
  <c r="S19" i="51"/>
  <c r="R19" i="51"/>
  <c r="Q19" i="51"/>
  <c r="P19" i="51"/>
  <c r="E19" i="51"/>
  <c r="R17" i="51"/>
  <c r="O17" i="51"/>
  <c r="N17" i="51"/>
  <c r="M17" i="51"/>
  <c r="S17" i="51" s="1"/>
  <c r="L17" i="51"/>
  <c r="K17" i="51"/>
  <c r="J17" i="51"/>
  <c r="I17" i="51"/>
  <c r="Q17" i="51" s="1"/>
  <c r="H17" i="51"/>
  <c r="P17" i="51" s="1"/>
  <c r="G17" i="51"/>
  <c r="F17" i="51"/>
  <c r="E17" i="51"/>
  <c r="C17" i="51"/>
  <c r="B17" i="51"/>
  <c r="U16" i="51"/>
  <c r="T16" i="51"/>
  <c r="S16" i="51"/>
  <c r="R16" i="51"/>
  <c r="Q16" i="51"/>
  <c r="P16" i="51"/>
  <c r="E16" i="51"/>
  <c r="S15" i="51"/>
  <c r="R15" i="51"/>
  <c r="Q15" i="51"/>
  <c r="P15" i="51"/>
  <c r="E15" i="51"/>
  <c r="S14" i="51"/>
  <c r="R14" i="51"/>
  <c r="Q14" i="51"/>
  <c r="P14" i="51"/>
  <c r="E14" i="51"/>
  <c r="U14" i="51" s="1"/>
  <c r="U13" i="51"/>
  <c r="T13" i="51"/>
  <c r="S13" i="51"/>
  <c r="R13" i="51"/>
  <c r="Q13" i="51"/>
  <c r="P13" i="51"/>
  <c r="E13" i="51"/>
  <c r="T12" i="51"/>
  <c r="S12" i="51"/>
  <c r="R12" i="51"/>
  <c r="Q12" i="51"/>
  <c r="P12" i="51"/>
  <c r="E12" i="51"/>
  <c r="U12" i="51" s="1"/>
  <c r="S11" i="51"/>
  <c r="R11" i="51"/>
  <c r="Q11" i="51"/>
  <c r="P11" i="51"/>
  <c r="E11" i="51"/>
  <c r="U10" i="51"/>
  <c r="S10" i="51"/>
  <c r="R10" i="51"/>
  <c r="Q10" i="51"/>
  <c r="P10" i="51"/>
  <c r="E10" i="51"/>
  <c r="T10" i="51" s="1"/>
  <c r="U9" i="51"/>
  <c r="T9" i="51"/>
  <c r="S9" i="51"/>
  <c r="R9" i="51"/>
  <c r="Q9" i="51"/>
  <c r="P9" i="51"/>
  <c r="E9" i="51"/>
  <c r="U96" i="50"/>
  <c r="T96" i="50"/>
  <c r="S96" i="50"/>
  <c r="R96" i="50"/>
  <c r="Q96" i="50"/>
  <c r="P96" i="50"/>
  <c r="E96" i="50"/>
  <c r="S95" i="50"/>
  <c r="R95" i="50"/>
  <c r="Q95" i="50"/>
  <c r="P95" i="50"/>
  <c r="E95" i="50"/>
  <c r="S94" i="50"/>
  <c r="R94" i="50"/>
  <c r="Q94" i="50"/>
  <c r="P94" i="50"/>
  <c r="E94" i="50"/>
  <c r="U94" i="50" s="1"/>
  <c r="U93" i="50"/>
  <c r="T93" i="50"/>
  <c r="S93" i="50"/>
  <c r="R93" i="50"/>
  <c r="Q93" i="50"/>
  <c r="P93" i="50"/>
  <c r="E93" i="50"/>
  <c r="T92" i="50"/>
  <c r="S92" i="50"/>
  <c r="R92" i="50"/>
  <c r="Q92" i="50"/>
  <c r="P92" i="50"/>
  <c r="E92" i="50"/>
  <c r="U92" i="50" s="1"/>
  <c r="S91" i="50"/>
  <c r="R91" i="50"/>
  <c r="Q91" i="50"/>
  <c r="P91" i="50"/>
  <c r="E91" i="50"/>
  <c r="U90" i="50"/>
  <c r="S90" i="50"/>
  <c r="R90" i="50"/>
  <c r="Q90" i="50"/>
  <c r="P90" i="50"/>
  <c r="E90" i="50"/>
  <c r="T90" i="50" s="1"/>
  <c r="U89" i="50"/>
  <c r="T89" i="50"/>
  <c r="S89" i="50"/>
  <c r="R89" i="50"/>
  <c r="Q89" i="50"/>
  <c r="P89" i="50"/>
  <c r="E89" i="50"/>
  <c r="U88" i="50"/>
  <c r="T88" i="50"/>
  <c r="S88" i="50"/>
  <c r="S87" i="50" s="1"/>
  <c r="R88" i="50"/>
  <c r="Q88" i="50"/>
  <c r="P88" i="50"/>
  <c r="E88" i="50"/>
  <c r="O75" i="50"/>
  <c r="N75" i="50"/>
  <c r="M75" i="50"/>
  <c r="L75" i="50"/>
  <c r="K75" i="50"/>
  <c r="J75" i="50"/>
  <c r="I75" i="50"/>
  <c r="Q75" i="50" s="1"/>
  <c r="H75" i="50"/>
  <c r="P75" i="50" s="1"/>
  <c r="G75" i="50"/>
  <c r="F75" i="50"/>
  <c r="C75" i="50"/>
  <c r="B75" i="50"/>
  <c r="Q74" i="50"/>
  <c r="O74" i="50"/>
  <c r="S74" i="50" s="1"/>
  <c r="N74" i="50"/>
  <c r="R74" i="50" s="1"/>
  <c r="M74" i="50"/>
  <c r="L74" i="50"/>
  <c r="K74" i="50"/>
  <c r="J74" i="50"/>
  <c r="I74" i="50"/>
  <c r="H74" i="50"/>
  <c r="G74" i="50"/>
  <c r="F74" i="50"/>
  <c r="C74" i="50"/>
  <c r="B74" i="50"/>
  <c r="E74" i="50" s="1"/>
  <c r="S73" i="50"/>
  <c r="R73" i="50"/>
  <c r="O73" i="50"/>
  <c r="N73" i="50"/>
  <c r="M73" i="50"/>
  <c r="L73" i="50"/>
  <c r="K73" i="50"/>
  <c r="J73" i="50"/>
  <c r="I73" i="50"/>
  <c r="H73" i="50"/>
  <c r="G73" i="50"/>
  <c r="F73" i="50"/>
  <c r="C73" i="50"/>
  <c r="B73" i="50"/>
  <c r="E73" i="50" s="1"/>
  <c r="U72" i="50"/>
  <c r="S72" i="50"/>
  <c r="R72" i="50"/>
  <c r="Q72" i="50"/>
  <c r="P72" i="50"/>
  <c r="E72" i="50"/>
  <c r="T72" i="50" s="1"/>
  <c r="T71" i="50"/>
  <c r="S71" i="50"/>
  <c r="R71" i="50"/>
  <c r="Q71" i="50"/>
  <c r="U71" i="50" s="1"/>
  <c r="P71" i="50"/>
  <c r="E71" i="50"/>
  <c r="O69" i="50"/>
  <c r="N69" i="50"/>
  <c r="M69" i="50"/>
  <c r="L69" i="50"/>
  <c r="K69" i="50"/>
  <c r="J69" i="50"/>
  <c r="I69" i="50"/>
  <c r="H69" i="50"/>
  <c r="G69" i="50"/>
  <c r="F69" i="50"/>
  <c r="C69" i="50"/>
  <c r="B69" i="50"/>
  <c r="S68" i="50"/>
  <c r="O68" i="50"/>
  <c r="N68" i="50"/>
  <c r="M68" i="50"/>
  <c r="L68" i="50"/>
  <c r="R68" i="50" s="1"/>
  <c r="K68" i="50"/>
  <c r="J68" i="50"/>
  <c r="I68" i="50"/>
  <c r="H68" i="50"/>
  <c r="G68" i="50"/>
  <c r="F68" i="50"/>
  <c r="C68" i="50"/>
  <c r="B68" i="50"/>
  <c r="E68" i="50" s="1"/>
  <c r="U67" i="50"/>
  <c r="S67" i="50"/>
  <c r="R67" i="50"/>
  <c r="Q67" i="50"/>
  <c r="P67" i="50"/>
  <c r="E67" i="50"/>
  <c r="T67" i="50" s="1"/>
  <c r="U66" i="50"/>
  <c r="T66" i="50"/>
  <c r="S66" i="50"/>
  <c r="R66" i="50"/>
  <c r="Q66" i="50"/>
  <c r="P66" i="50"/>
  <c r="E66" i="50"/>
  <c r="U65" i="50"/>
  <c r="T65" i="50"/>
  <c r="S65" i="50"/>
  <c r="R65" i="50"/>
  <c r="Q65" i="50"/>
  <c r="P65" i="50"/>
  <c r="E65" i="50"/>
  <c r="S64" i="50"/>
  <c r="R64" i="50"/>
  <c r="Q64" i="50"/>
  <c r="P64" i="50"/>
  <c r="E64" i="50"/>
  <c r="S63" i="50"/>
  <c r="R63" i="50"/>
  <c r="Q63" i="50"/>
  <c r="P63" i="50"/>
  <c r="E63" i="50"/>
  <c r="O61" i="50"/>
  <c r="N61" i="50"/>
  <c r="M61" i="50"/>
  <c r="S61" i="50" s="1"/>
  <c r="L61" i="50"/>
  <c r="R61" i="50" s="1"/>
  <c r="K61" i="50"/>
  <c r="J61" i="50"/>
  <c r="I61" i="50"/>
  <c r="H61" i="50"/>
  <c r="C61" i="50"/>
  <c r="E61" i="50" s="1"/>
  <c r="B61" i="50"/>
  <c r="S60" i="50"/>
  <c r="R60" i="50"/>
  <c r="Q60" i="50"/>
  <c r="P60" i="50"/>
  <c r="E60" i="50"/>
  <c r="U60" i="50" s="1"/>
  <c r="S59" i="50"/>
  <c r="R59" i="50"/>
  <c r="Q59" i="50"/>
  <c r="P59" i="50"/>
  <c r="E59" i="50"/>
  <c r="S58" i="50"/>
  <c r="R58" i="50"/>
  <c r="Q58" i="50"/>
  <c r="P58" i="50"/>
  <c r="E58" i="50"/>
  <c r="T58" i="50" s="1"/>
  <c r="U57" i="50"/>
  <c r="T57" i="50"/>
  <c r="S57" i="50"/>
  <c r="R57" i="50"/>
  <c r="Q57" i="50"/>
  <c r="P57" i="50"/>
  <c r="E57" i="50"/>
  <c r="O55" i="50"/>
  <c r="N55" i="50"/>
  <c r="R55" i="50" s="1"/>
  <c r="M55" i="50"/>
  <c r="L55" i="50"/>
  <c r="K55" i="50"/>
  <c r="J55" i="50"/>
  <c r="I55" i="50"/>
  <c r="H55" i="50"/>
  <c r="G55" i="50"/>
  <c r="F55" i="50"/>
  <c r="C55" i="50"/>
  <c r="B55" i="50"/>
  <c r="U54" i="50"/>
  <c r="T54" i="50"/>
  <c r="S54" i="50"/>
  <c r="R54" i="50"/>
  <c r="Q54" i="50"/>
  <c r="P54" i="50"/>
  <c r="E54" i="50"/>
  <c r="T53" i="50"/>
  <c r="S53" i="50"/>
  <c r="R53" i="50"/>
  <c r="Q53" i="50"/>
  <c r="U53" i="50" s="1"/>
  <c r="P53" i="50"/>
  <c r="E53" i="50"/>
  <c r="S52" i="50"/>
  <c r="R52" i="50"/>
  <c r="Q52" i="50"/>
  <c r="P52" i="50"/>
  <c r="E52" i="50"/>
  <c r="U52" i="50" s="1"/>
  <c r="S51" i="50"/>
  <c r="R51" i="50"/>
  <c r="Q51" i="50"/>
  <c r="P51" i="50"/>
  <c r="E51" i="50"/>
  <c r="S50" i="50"/>
  <c r="R50" i="50"/>
  <c r="Q50" i="50"/>
  <c r="P50" i="50"/>
  <c r="E50" i="50"/>
  <c r="U50" i="50" s="1"/>
  <c r="S49" i="50"/>
  <c r="R49" i="50"/>
  <c r="Q49" i="50"/>
  <c r="P49" i="50"/>
  <c r="E49" i="50"/>
  <c r="U49" i="50" s="1"/>
  <c r="T48" i="50"/>
  <c r="S48" i="50"/>
  <c r="R48" i="50"/>
  <c r="Q48" i="50"/>
  <c r="P48" i="50"/>
  <c r="E48" i="50"/>
  <c r="U48" i="50" s="1"/>
  <c r="S47" i="50"/>
  <c r="R47" i="50"/>
  <c r="Q47" i="50"/>
  <c r="P47" i="50"/>
  <c r="E47" i="50"/>
  <c r="T47" i="50" s="1"/>
  <c r="U46" i="50"/>
  <c r="T46" i="50"/>
  <c r="S46" i="50"/>
  <c r="R46" i="50"/>
  <c r="Q46" i="50"/>
  <c r="P46" i="50"/>
  <c r="E46" i="50"/>
  <c r="U45" i="50"/>
  <c r="T45" i="50"/>
  <c r="S45" i="50"/>
  <c r="R45" i="50"/>
  <c r="Q45" i="50"/>
  <c r="P45" i="50"/>
  <c r="E45" i="50"/>
  <c r="S44" i="50"/>
  <c r="R44" i="50"/>
  <c r="Q44" i="50"/>
  <c r="P44" i="50"/>
  <c r="E44" i="50"/>
  <c r="U44" i="50" s="1"/>
  <c r="O42" i="50"/>
  <c r="N42" i="50"/>
  <c r="M42" i="50"/>
  <c r="S42" i="50" s="1"/>
  <c r="L42" i="50"/>
  <c r="R42" i="50" s="1"/>
  <c r="K42" i="50"/>
  <c r="J42" i="50"/>
  <c r="I42" i="50"/>
  <c r="H42" i="50"/>
  <c r="G42" i="50"/>
  <c r="F42" i="50"/>
  <c r="C42" i="50"/>
  <c r="B42" i="50"/>
  <c r="E42" i="50" s="1"/>
  <c r="S41" i="50"/>
  <c r="R41" i="50"/>
  <c r="Q41" i="50"/>
  <c r="P41" i="50"/>
  <c r="E41" i="50"/>
  <c r="U41" i="50" s="1"/>
  <c r="S40" i="50"/>
  <c r="R40" i="50"/>
  <c r="Q40" i="50"/>
  <c r="P40" i="50"/>
  <c r="E40" i="50"/>
  <c r="S39" i="50"/>
  <c r="R39" i="50"/>
  <c r="Q39" i="50"/>
  <c r="P39" i="50"/>
  <c r="E39" i="50"/>
  <c r="U39" i="50" s="1"/>
  <c r="U38" i="50"/>
  <c r="S38" i="50"/>
  <c r="R38" i="50"/>
  <c r="Q38" i="50"/>
  <c r="P38" i="50"/>
  <c r="E38" i="50"/>
  <c r="T38" i="50" s="1"/>
  <c r="T37" i="50"/>
  <c r="S37" i="50"/>
  <c r="R37" i="50"/>
  <c r="Q37" i="50"/>
  <c r="P37" i="50"/>
  <c r="E37" i="50"/>
  <c r="O35" i="50"/>
  <c r="N35" i="50"/>
  <c r="M35" i="50"/>
  <c r="S35" i="50" s="1"/>
  <c r="L35" i="50"/>
  <c r="R35" i="50" s="1"/>
  <c r="K35" i="50"/>
  <c r="J35" i="50"/>
  <c r="I35" i="50"/>
  <c r="Q35" i="50" s="1"/>
  <c r="H35" i="50"/>
  <c r="P35" i="50" s="1"/>
  <c r="G35" i="50"/>
  <c r="F35" i="50"/>
  <c r="E35" i="50"/>
  <c r="C35" i="50"/>
  <c r="B35" i="50"/>
  <c r="S34" i="50"/>
  <c r="R34" i="50"/>
  <c r="Q34" i="50"/>
  <c r="P34" i="50"/>
  <c r="E34" i="50"/>
  <c r="U34" i="50" s="1"/>
  <c r="O32" i="50"/>
  <c r="N32" i="50"/>
  <c r="M32" i="50"/>
  <c r="L32" i="50"/>
  <c r="K32" i="50"/>
  <c r="J32" i="50"/>
  <c r="I32" i="50"/>
  <c r="H32" i="50"/>
  <c r="G32" i="50"/>
  <c r="F32" i="50"/>
  <c r="C32" i="50"/>
  <c r="B32" i="50"/>
  <c r="E32" i="50" s="1"/>
  <c r="S31" i="50"/>
  <c r="R31" i="50"/>
  <c r="Q31" i="50"/>
  <c r="P31" i="50"/>
  <c r="E31" i="50"/>
  <c r="U31" i="50" s="1"/>
  <c r="S30" i="50"/>
  <c r="R30" i="50"/>
  <c r="Q30" i="50"/>
  <c r="P30" i="50"/>
  <c r="E30" i="50"/>
  <c r="T30" i="50" s="1"/>
  <c r="T29" i="50"/>
  <c r="S29" i="50"/>
  <c r="R29" i="50"/>
  <c r="Q29" i="50"/>
  <c r="P29" i="50"/>
  <c r="E29" i="50"/>
  <c r="U29" i="50" s="1"/>
  <c r="U28" i="50"/>
  <c r="S28" i="50"/>
  <c r="R28" i="50"/>
  <c r="Q28" i="50"/>
  <c r="P28" i="50"/>
  <c r="E28" i="50"/>
  <c r="T28" i="50" s="1"/>
  <c r="O26" i="50"/>
  <c r="N26" i="50"/>
  <c r="M26" i="50"/>
  <c r="S26" i="50" s="1"/>
  <c r="L26" i="50"/>
  <c r="R26" i="50" s="1"/>
  <c r="K26" i="50"/>
  <c r="J26" i="50"/>
  <c r="I26" i="50"/>
  <c r="H26" i="50"/>
  <c r="G26" i="50"/>
  <c r="F26" i="50"/>
  <c r="C26" i="50"/>
  <c r="E26" i="50" s="1"/>
  <c r="B26" i="50"/>
  <c r="S25" i="50"/>
  <c r="R25" i="50"/>
  <c r="Q25" i="50"/>
  <c r="P25" i="50"/>
  <c r="E25" i="50"/>
  <c r="U25" i="50" s="1"/>
  <c r="S24" i="50"/>
  <c r="R24" i="50"/>
  <c r="Q24" i="50"/>
  <c r="P24" i="50"/>
  <c r="E24" i="50"/>
  <c r="U24" i="50" s="1"/>
  <c r="S23" i="50"/>
  <c r="R23" i="50"/>
  <c r="Q23" i="50"/>
  <c r="P23" i="50"/>
  <c r="E23" i="50"/>
  <c r="U22" i="50"/>
  <c r="T22" i="50"/>
  <c r="S22" i="50"/>
  <c r="R22" i="50"/>
  <c r="Q22" i="50"/>
  <c r="P22" i="50"/>
  <c r="E22" i="50"/>
  <c r="U21" i="50"/>
  <c r="T21" i="50"/>
  <c r="S21" i="50"/>
  <c r="R21" i="50"/>
  <c r="Q21" i="50"/>
  <c r="P21" i="50"/>
  <c r="E21" i="50"/>
  <c r="S20" i="50"/>
  <c r="R20" i="50"/>
  <c r="Q20" i="50"/>
  <c r="P20" i="50"/>
  <c r="E20" i="50"/>
  <c r="U20" i="50" s="1"/>
  <c r="S19" i="50"/>
  <c r="R19" i="50"/>
  <c r="Q19" i="50"/>
  <c r="P19" i="50"/>
  <c r="E19" i="50"/>
  <c r="T19" i="50" s="1"/>
  <c r="S17" i="50"/>
  <c r="O17" i="50"/>
  <c r="N17" i="50"/>
  <c r="M17" i="50"/>
  <c r="L17" i="50"/>
  <c r="R17" i="50" s="1"/>
  <c r="K17" i="50"/>
  <c r="J17" i="50"/>
  <c r="I17" i="50"/>
  <c r="Q17" i="50" s="1"/>
  <c r="H17" i="50"/>
  <c r="P17" i="50" s="1"/>
  <c r="G17" i="50"/>
  <c r="F17" i="50"/>
  <c r="C17" i="50"/>
  <c r="B17" i="50"/>
  <c r="E17" i="50" s="1"/>
  <c r="U16" i="50"/>
  <c r="S16" i="50"/>
  <c r="R16" i="50"/>
  <c r="Q16" i="50"/>
  <c r="P16" i="50"/>
  <c r="E16" i="50"/>
  <c r="T16" i="50" s="1"/>
  <c r="U15" i="50"/>
  <c r="T15" i="50"/>
  <c r="S15" i="50"/>
  <c r="R15" i="50"/>
  <c r="Q15" i="50"/>
  <c r="P15" i="50"/>
  <c r="E15" i="50"/>
  <c r="U14" i="50"/>
  <c r="T14" i="50"/>
  <c r="S14" i="50"/>
  <c r="R14" i="50"/>
  <c r="Q14" i="50"/>
  <c r="P14" i="50"/>
  <c r="E14" i="50"/>
  <c r="S13" i="50"/>
  <c r="R13" i="50"/>
  <c r="Q13" i="50"/>
  <c r="P13" i="50"/>
  <c r="E13" i="50"/>
  <c r="U13" i="50" s="1"/>
  <c r="S12" i="50"/>
  <c r="R12" i="50"/>
  <c r="Q12" i="50"/>
  <c r="P12" i="50"/>
  <c r="E12" i="50"/>
  <c r="U11" i="50"/>
  <c r="T11" i="50"/>
  <c r="S11" i="50"/>
  <c r="R11" i="50"/>
  <c r="Q11" i="50"/>
  <c r="P11" i="50"/>
  <c r="E11" i="50"/>
  <c r="T10" i="50"/>
  <c r="S10" i="50"/>
  <c r="R10" i="50"/>
  <c r="Q10" i="50"/>
  <c r="U10" i="50" s="1"/>
  <c r="P10" i="50"/>
  <c r="E10" i="50"/>
  <c r="S9" i="50"/>
  <c r="R9" i="50"/>
  <c r="Q9" i="50"/>
  <c r="P9" i="50"/>
  <c r="E9" i="50"/>
  <c r="S96" i="49"/>
  <c r="R96" i="49"/>
  <c r="Q96" i="49"/>
  <c r="P96" i="49"/>
  <c r="E96" i="49"/>
  <c r="T96" i="49" s="1"/>
  <c r="U95" i="49"/>
  <c r="T95" i="49"/>
  <c r="S95" i="49"/>
  <c r="R95" i="49"/>
  <c r="Q95" i="49"/>
  <c r="P95" i="49"/>
  <c r="E95" i="49"/>
  <c r="U94" i="49"/>
  <c r="T94" i="49"/>
  <c r="S94" i="49"/>
  <c r="R94" i="49"/>
  <c r="Q94" i="49"/>
  <c r="P94" i="49"/>
  <c r="E94" i="49"/>
  <c r="T93" i="49"/>
  <c r="S93" i="49"/>
  <c r="R93" i="49"/>
  <c r="Q93" i="49"/>
  <c r="P93" i="49"/>
  <c r="E93" i="49"/>
  <c r="U93" i="49" s="1"/>
  <c r="S92" i="49"/>
  <c r="R92" i="49"/>
  <c r="Q92" i="49"/>
  <c r="P92" i="49"/>
  <c r="E92" i="49"/>
  <c r="U91" i="49"/>
  <c r="T91" i="49"/>
  <c r="S91" i="49"/>
  <c r="R91" i="49"/>
  <c r="Q91" i="49"/>
  <c r="P91" i="49"/>
  <c r="E91" i="49"/>
  <c r="S90" i="49"/>
  <c r="R90" i="49"/>
  <c r="Q90" i="49"/>
  <c r="P90" i="49"/>
  <c r="E90" i="49"/>
  <c r="T89" i="49"/>
  <c r="S89" i="49"/>
  <c r="R89" i="49"/>
  <c r="Q89" i="49"/>
  <c r="P89" i="49"/>
  <c r="E89" i="49"/>
  <c r="U89" i="49" s="1"/>
  <c r="S88" i="49"/>
  <c r="S87" i="49" s="1"/>
  <c r="R88" i="49"/>
  <c r="Q88" i="49"/>
  <c r="P88" i="49"/>
  <c r="E88" i="49"/>
  <c r="V75" i="49"/>
  <c r="O75" i="49"/>
  <c r="N75" i="49"/>
  <c r="M75" i="49"/>
  <c r="L75" i="49"/>
  <c r="K75" i="49"/>
  <c r="J75" i="49"/>
  <c r="I75" i="49"/>
  <c r="H75" i="49"/>
  <c r="G75" i="49"/>
  <c r="F75" i="49"/>
  <c r="C75" i="49"/>
  <c r="B75" i="49"/>
  <c r="V74" i="49"/>
  <c r="R74" i="49"/>
  <c r="O74" i="49"/>
  <c r="S74" i="49" s="1"/>
  <c r="N74" i="49"/>
  <c r="M74" i="49"/>
  <c r="L74" i="49"/>
  <c r="K74" i="49"/>
  <c r="J74" i="49"/>
  <c r="I74" i="49"/>
  <c r="Q74" i="49" s="1"/>
  <c r="H74" i="49"/>
  <c r="P74" i="49" s="1"/>
  <c r="G74" i="49"/>
  <c r="F74" i="49"/>
  <c r="C74" i="49"/>
  <c r="B74" i="49"/>
  <c r="E74" i="49" s="1"/>
  <c r="V73" i="49"/>
  <c r="S73" i="49"/>
  <c r="O73" i="49"/>
  <c r="N73" i="49"/>
  <c r="M73" i="49"/>
  <c r="L73" i="49"/>
  <c r="R73" i="49" s="1"/>
  <c r="K73" i="49"/>
  <c r="J73" i="49"/>
  <c r="I73" i="49"/>
  <c r="Q73" i="49" s="1"/>
  <c r="H73" i="49"/>
  <c r="P73" i="49" s="1"/>
  <c r="G73" i="49"/>
  <c r="F73" i="49"/>
  <c r="C73" i="49"/>
  <c r="B73" i="49"/>
  <c r="S72" i="49"/>
  <c r="R72" i="49"/>
  <c r="Q72" i="49"/>
  <c r="P72" i="49"/>
  <c r="E72" i="49"/>
  <c r="U71" i="49"/>
  <c r="S71" i="49"/>
  <c r="R71" i="49"/>
  <c r="Q71" i="49"/>
  <c r="P71" i="49"/>
  <c r="E71" i="49"/>
  <c r="T71" i="49" s="1"/>
  <c r="V69" i="49"/>
  <c r="O69" i="49"/>
  <c r="N69" i="49"/>
  <c r="M69" i="49"/>
  <c r="L69" i="49"/>
  <c r="K69" i="49"/>
  <c r="J69" i="49"/>
  <c r="I69" i="49"/>
  <c r="H69" i="49"/>
  <c r="G69" i="49"/>
  <c r="F69" i="49"/>
  <c r="C69" i="49"/>
  <c r="B69" i="49"/>
  <c r="O68" i="49"/>
  <c r="N68" i="49"/>
  <c r="M68" i="49"/>
  <c r="S68" i="49" s="1"/>
  <c r="L68" i="49"/>
  <c r="R68" i="49" s="1"/>
  <c r="K68" i="49"/>
  <c r="J68" i="49"/>
  <c r="I68" i="49"/>
  <c r="H68" i="49"/>
  <c r="G68" i="49"/>
  <c r="F68" i="49"/>
  <c r="C68" i="49"/>
  <c r="E68" i="49" s="1"/>
  <c r="B68" i="49"/>
  <c r="U67" i="49"/>
  <c r="S67" i="49"/>
  <c r="R67" i="49"/>
  <c r="Q67" i="49"/>
  <c r="P67" i="49"/>
  <c r="E67" i="49"/>
  <c r="T67" i="49" s="1"/>
  <c r="S66" i="49"/>
  <c r="R66" i="49"/>
  <c r="Q66" i="49"/>
  <c r="P66" i="49"/>
  <c r="E66" i="49"/>
  <c r="U65" i="49"/>
  <c r="S65" i="49"/>
  <c r="R65" i="49"/>
  <c r="Q65" i="49"/>
  <c r="P65" i="49"/>
  <c r="E65" i="49"/>
  <c r="T65" i="49" s="1"/>
  <c r="U64" i="49"/>
  <c r="T64" i="49"/>
  <c r="S64" i="49"/>
  <c r="R64" i="49"/>
  <c r="Q64" i="49"/>
  <c r="P64" i="49"/>
  <c r="E64" i="49"/>
  <c r="S63" i="49"/>
  <c r="R63" i="49"/>
  <c r="Q63" i="49"/>
  <c r="P63" i="49"/>
  <c r="E63" i="49"/>
  <c r="U63" i="49" s="1"/>
  <c r="O61" i="49"/>
  <c r="N61" i="49"/>
  <c r="M61" i="49"/>
  <c r="S61" i="49" s="1"/>
  <c r="L61" i="49"/>
  <c r="R61" i="49" s="1"/>
  <c r="K61" i="49"/>
  <c r="J61" i="49"/>
  <c r="I61" i="49"/>
  <c r="H61" i="49"/>
  <c r="C61" i="49"/>
  <c r="B61" i="49"/>
  <c r="S60" i="49"/>
  <c r="R60" i="49"/>
  <c r="Q60" i="49"/>
  <c r="P60" i="49"/>
  <c r="E60" i="49"/>
  <c r="T60" i="49" s="1"/>
  <c r="S59" i="49"/>
  <c r="R59" i="49"/>
  <c r="Q59" i="49"/>
  <c r="P59" i="49"/>
  <c r="E59" i="49"/>
  <c r="U58" i="49"/>
  <c r="S58" i="49"/>
  <c r="R58" i="49"/>
  <c r="Q58" i="49"/>
  <c r="P58" i="49"/>
  <c r="E58" i="49"/>
  <c r="T58" i="49" s="1"/>
  <c r="U57" i="49"/>
  <c r="T57" i="49"/>
  <c r="S57" i="49"/>
  <c r="R57" i="49"/>
  <c r="Q57" i="49"/>
  <c r="P57" i="49"/>
  <c r="E57" i="49"/>
  <c r="O55" i="49"/>
  <c r="N55" i="49"/>
  <c r="M55" i="49"/>
  <c r="S55" i="49" s="1"/>
  <c r="L55" i="49"/>
  <c r="R55" i="49" s="1"/>
  <c r="K55" i="49"/>
  <c r="J55" i="49"/>
  <c r="I55" i="49"/>
  <c r="H55" i="49"/>
  <c r="G55" i="49"/>
  <c r="F55" i="49"/>
  <c r="C55" i="49"/>
  <c r="B55" i="49"/>
  <c r="U54" i="49"/>
  <c r="T54" i="49"/>
  <c r="S54" i="49"/>
  <c r="R54" i="49"/>
  <c r="Q54" i="49"/>
  <c r="P54" i="49"/>
  <c r="E54" i="49"/>
  <c r="U53" i="49"/>
  <c r="T53" i="49"/>
  <c r="S53" i="49"/>
  <c r="R53" i="49"/>
  <c r="Q53" i="49"/>
  <c r="P53" i="49"/>
  <c r="E53" i="49"/>
  <c r="U52" i="49"/>
  <c r="T52" i="49"/>
  <c r="S52" i="49"/>
  <c r="R52" i="49"/>
  <c r="Q52" i="49"/>
  <c r="P52" i="49"/>
  <c r="E52" i="49"/>
  <c r="S51" i="49"/>
  <c r="R51" i="49"/>
  <c r="Q51" i="49"/>
  <c r="P51" i="49"/>
  <c r="E51" i="49"/>
  <c r="U51" i="49" s="1"/>
  <c r="S50" i="49"/>
  <c r="R50" i="49"/>
  <c r="Q50" i="49"/>
  <c r="P50" i="49"/>
  <c r="E50" i="49"/>
  <c r="U50" i="49" s="1"/>
  <c r="S49" i="49"/>
  <c r="R49" i="49"/>
  <c r="Q49" i="49"/>
  <c r="P49" i="49"/>
  <c r="E49" i="49"/>
  <c r="T49" i="49" s="1"/>
  <c r="S48" i="49"/>
  <c r="R48" i="49"/>
  <c r="Q48" i="49"/>
  <c r="P48" i="49"/>
  <c r="E48" i="49"/>
  <c r="U48" i="49" s="1"/>
  <c r="S47" i="49"/>
  <c r="R47" i="49"/>
  <c r="Q47" i="49"/>
  <c r="P47" i="49"/>
  <c r="E47" i="49"/>
  <c r="U47" i="49" s="1"/>
  <c r="T46" i="49"/>
  <c r="S46" i="49"/>
  <c r="R46" i="49"/>
  <c r="Q46" i="49"/>
  <c r="P46" i="49"/>
  <c r="E46" i="49"/>
  <c r="U46" i="49" s="1"/>
  <c r="S45" i="49"/>
  <c r="R45" i="49"/>
  <c r="Q45" i="49"/>
  <c r="P45" i="49"/>
  <c r="E45" i="49"/>
  <c r="U44" i="49"/>
  <c r="T44" i="49"/>
  <c r="S44" i="49"/>
  <c r="R44" i="49"/>
  <c r="Q44" i="49"/>
  <c r="P44" i="49"/>
  <c r="E44" i="49"/>
  <c r="O42" i="49"/>
  <c r="N42" i="49"/>
  <c r="M42" i="49"/>
  <c r="S42" i="49" s="1"/>
  <c r="L42" i="49"/>
  <c r="R42" i="49" s="1"/>
  <c r="K42" i="49"/>
  <c r="J42" i="49"/>
  <c r="I42" i="49"/>
  <c r="H42" i="49"/>
  <c r="G42" i="49"/>
  <c r="F42" i="49"/>
  <c r="C42" i="49"/>
  <c r="B42" i="49"/>
  <c r="U41" i="49"/>
  <c r="T41" i="49"/>
  <c r="S41" i="49"/>
  <c r="R41" i="49"/>
  <c r="Q41" i="49"/>
  <c r="P41" i="49"/>
  <c r="E41" i="49"/>
  <c r="U40" i="49"/>
  <c r="S40" i="49"/>
  <c r="R40" i="49"/>
  <c r="Q40" i="49"/>
  <c r="P40" i="49"/>
  <c r="E40" i="49"/>
  <c r="T40" i="49" s="1"/>
  <c r="S39" i="49"/>
  <c r="R39" i="49"/>
  <c r="Q39" i="49"/>
  <c r="P39" i="49"/>
  <c r="E39" i="49"/>
  <c r="U39" i="49" s="1"/>
  <c r="U38" i="49"/>
  <c r="S38" i="49"/>
  <c r="R38" i="49"/>
  <c r="Q38" i="49"/>
  <c r="P38" i="49"/>
  <c r="E38" i="49"/>
  <c r="S37" i="49"/>
  <c r="R37" i="49"/>
  <c r="Q37" i="49"/>
  <c r="P37" i="49"/>
  <c r="T37" i="49" s="1"/>
  <c r="E37" i="49"/>
  <c r="O35" i="49"/>
  <c r="N35" i="49"/>
  <c r="M35" i="49"/>
  <c r="S35" i="49" s="1"/>
  <c r="L35" i="49"/>
  <c r="R35" i="49" s="1"/>
  <c r="K35" i="49"/>
  <c r="J35" i="49"/>
  <c r="I35" i="49"/>
  <c r="Q35" i="49" s="1"/>
  <c r="H35" i="49"/>
  <c r="P35" i="49" s="1"/>
  <c r="G35" i="49"/>
  <c r="F35" i="49"/>
  <c r="E35" i="49"/>
  <c r="C35" i="49"/>
  <c r="B35" i="49"/>
  <c r="S34" i="49"/>
  <c r="R34" i="49"/>
  <c r="Q34" i="49"/>
  <c r="P34" i="49"/>
  <c r="T34" i="49" s="1"/>
  <c r="E34" i="49"/>
  <c r="U34" i="49" s="1"/>
  <c r="O32" i="49"/>
  <c r="N32" i="49"/>
  <c r="M32" i="49"/>
  <c r="S32" i="49" s="1"/>
  <c r="L32" i="49"/>
  <c r="R32" i="49" s="1"/>
  <c r="K32" i="49"/>
  <c r="J32" i="49"/>
  <c r="I32" i="49"/>
  <c r="H32" i="49"/>
  <c r="G32" i="49"/>
  <c r="F32" i="49"/>
  <c r="C32" i="49"/>
  <c r="E32" i="49" s="1"/>
  <c r="B32" i="49"/>
  <c r="T31" i="49"/>
  <c r="S31" i="49"/>
  <c r="R31" i="49"/>
  <c r="Q31" i="49"/>
  <c r="P31" i="49"/>
  <c r="E31" i="49"/>
  <c r="U31" i="49" s="1"/>
  <c r="S30" i="49"/>
  <c r="R30" i="49"/>
  <c r="Q30" i="49"/>
  <c r="P30" i="49"/>
  <c r="E30" i="49"/>
  <c r="U30" i="49" s="1"/>
  <c r="U29" i="49"/>
  <c r="S29" i="49"/>
  <c r="R29" i="49"/>
  <c r="Q29" i="49"/>
  <c r="P29" i="49"/>
  <c r="E29" i="49"/>
  <c r="T29" i="49" s="1"/>
  <c r="U28" i="49"/>
  <c r="S28" i="49"/>
  <c r="R28" i="49"/>
  <c r="Q28" i="49"/>
  <c r="P28" i="49"/>
  <c r="E28" i="49"/>
  <c r="T28" i="49" s="1"/>
  <c r="V26" i="49"/>
  <c r="R26" i="49"/>
  <c r="O26" i="49"/>
  <c r="N26" i="49"/>
  <c r="M26" i="49"/>
  <c r="S26" i="49" s="1"/>
  <c r="L26" i="49"/>
  <c r="K26" i="49"/>
  <c r="J26" i="49"/>
  <c r="I26" i="49"/>
  <c r="H26" i="49"/>
  <c r="G26" i="49"/>
  <c r="F26" i="49"/>
  <c r="C26" i="49"/>
  <c r="B26" i="49"/>
  <c r="S25" i="49"/>
  <c r="R25" i="49"/>
  <c r="Q25" i="49"/>
  <c r="P25" i="49"/>
  <c r="E25" i="49"/>
  <c r="T25" i="49" s="1"/>
  <c r="U24" i="49"/>
  <c r="S24" i="49"/>
  <c r="R24" i="49"/>
  <c r="Q24" i="49"/>
  <c r="P24" i="49"/>
  <c r="E24" i="49"/>
  <c r="T24" i="49" s="1"/>
  <c r="S23" i="49"/>
  <c r="R23" i="49"/>
  <c r="Q23" i="49"/>
  <c r="P23" i="49"/>
  <c r="E23" i="49"/>
  <c r="S22" i="49"/>
  <c r="R22" i="49"/>
  <c r="Q22" i="49"/>
  <c r="P22" i="49"/>
  <c r="E22" i="49"/>
  <c r="U22" i="49" s="1"/>
  <c r="U21" i="49"/>
  <c r="T21" i="49"/>
  <c r="S21" i="49"/>
  <c r="R21" i="49"/>
  <c r="Q21" i="49"/>
  <c r="P21" i="49"/>
  <c r="E21" i="49"/>
  <c r="U20" i="49"/>
  <c r="T20" i="49"/>
  <c r="S20" i="49"/>
  <c r="R20" i="49"/>
  <c r="Q20" i="49"/>
  <c r="P20" i="49"/>
  <c r="E20" i="49"/>
  <c r="T19" i="49"/>
  <c r="S19" i="49"/>
  <c r="R19" i="49"/>
  <c r="Q19" i="49"/>
  <c r="P19" i="49"/>
  <c r="E19" i="49"/>
  <c r="U19" i="49" s="1"/>
  <c r="O17" i="49"/>
  <c r="N17" i="49"/>
  <c r="M17" i="49"/>
  <c r="S17" i="49" s="1"/>
  <c r="L17" i="49"/>
  <c r="R17" i="49" s="1"/>
  <c r="K17" i="49"/>
  <c r="J17" i="49"/>
  <c r="I17" i="49"/>
  <c r="Q17" i="49" s="1"/>
  <c r="H17" i="49"/>
  <c r="P17" i="49" s="1"/>
  <c r="G17" i="49"/>
  <c r="F17" i="49"/>
  <c r="E17" i="49"/>
  <c r="C17" i="49"/>
  <c r="B17" i="49"/>
  <c r="T16" i="49"/>
  <c r="S16" i="49"/>
  <c r="R16" i="49"/>
  <c r="Q16" i="49"/>
  <c r="P16" i="49"/>
  <c r="E16" i="49"/>
  <c r="U16" i="49" s="1"/>
  <c r="S15" i="49"/>
  <c r="R15" i="49"/>
  <c r="Q15" i="49"/>
  <c r="P15" i="49"/>
  <c r="E15" i="49"/>
  <c r="U14" i="49"/>
  <c r="S14" i="49"/>
  <c r="R14" i="49"/>
  <c r="Q14" i="49"/>
  <c r="P14" i="49"/>
  <c r="E14" i="49"/>
  <c r="T14" i="49" s="1"/>
  <c r="U13" i="49"/>
  <c r="S13" i="49"/>
  <c r="R13" i="49"/>
  <c r="Q13" i="49"/>
  <c r="P13" i="49"/>
  <c r="E13" i="49"/>
  <c r="T13" i="49" s="1"/>
  <c r="S12" i="49"/>
  <c r="R12" i="49"/>
  <c r="Q12" i="49"/>
  <c r="P12" i="49"/>
  <c r="E12" i="49"/>
  <c r="U12" i="49" s="1"/>
  <c r="S11" i="49"/>
  <c r="R11" i="49"/>
  <c r="Q11" i="49"/>
  <c r="P11" i="49"/>
  <c r="E11" i="49"/>
  <c r="U11" i="49" s="1"/>
  <c r="U10" i="49"/>
  <c r="T10" i="49"/>
  <c r="S10" i="49"/>
  <c r="R10" i="49"/>
  <c r="Q10" i="49"/>
  <c r="P10" i="49"/>
  <c r="E10" i="49"/>
  <c r="U9" i="49"/>
  <c r="T9" i="49"/>
  <c r="S9" i="49"/>
  <c r="R9" i="49"/>
  <c r="Q9" i="49"/>
  <c r="P9" i="49"/>
  <c r="E9" i="49"/>
  <c r="T96" i="48"/>
  <c r="S96" i="48"/>
  <c r="R96" i="48"/>
  <c r="Q96" i="48"/>
  <c r="P96" i="48"/>
  <c r="E96" i="48"/>
  <c r="U96" i="48" s="1"/>
  <c r="S95" i="48"/>
  <c r="R95" i="48"/>
  <c r="Q95" i="48"/>
  <c r="P95" i="48"/>
  <c r="E95" i="48"/>
  <c r="U94" i="48"/>
  <c r="S94" i="48"/>
  <c r="R94" i="48"/>
  <c r="Q94" i="48"/>
  <c r="P94" i="48"/>
  <c r="E94" i="48"/>
  <c r="T94" i="48" s="1"/>
  <c r="U93" i="48"/>
  <c r="S93" i="48"/>
  <c r="R93" i="48"/>
  <c r="Q93" i="48"/>
  <c r="P93" i="48"/>
  <c r="E93" i="48"/>
  <c r="T93" i="48" s="1"/>
  <c r="S92" i="48"/>
  <c r="R92" i="48"/>
  <c r="Q92" i="48"/>
  <c r="P92" i="48"/>
  <c r="E92" i="48"/>
  <c r="U92" i="48" s="1"/>
  <c r="S91" i="48"/>
  <c r="R91" i="48"/>
  <c r="Q91" i="48"/>
  <c r="P91" i="48"/>
  <c r="E91" i="48"/>
  <c r="U90" i="48"/>
  <c r="T90" i="48"/>
  <c r="S90" i="48"/>
  <c r="R90" i="48"/>
  <c r="Q90" i="48"/>
  <c r="P90" i="48"/>
  <c r="E90" i="48"/>
  <c r="U89" i="48"/>
  <c r="T89" i="48"/>
  <c r="S89" i="48"/>
  <c r="R89" i="48"/>
  <c r="Q89" i="48"/>
  <c r="P89" i="48"/>
  <c r="E89" i="48"/>
  <c r="T88" i="48"/>
  <c r="S88" i="48"/>
  <c r="S87" i="48" s="1"/>
  <c r="R88" i="48"/>
  <c r="Q88" i="48"/>
  <c r="P88" i="48"/>
  <c r="P87" i="48" s="1"/>
  <c r="E88" i="48"/>
  <c r="V75" i="48"/>
  <c r="O75" i="48"/>
  <c r="N75" i="48"/>
  <c r="M75" i="48"/>
  <c r="L75" i="48"/>
  <c r="K75" i="48"/>
  <c r="J75" i="48"/>
  <c r="I75" i="48"/>
  <c r="Q75" i="48" s="1"/>
  <c r="H75" i="48"/>
  <c r="G75" i="48"/>
  <c r="F75" i="48"/>
  <c r="C75" i="48"/>
  <c r="B75" i="48"/>
  <c r="R74" i="48"/>
  <c r="Q74" i="48"/>
  <c r="O74" i="48"/>
  <c r="S74" i="48" s="1"/>
  <c r="N74" i="48"/>
  <c r="M74" i="48"/>
  <c r="L74" i="48"/>
  <c r="K74" i="48"/>
  <c r="J74" i="48"/>
  <c r="I74" i="48"/>
  <c r="H74" i="48"/>
  <c r="P74" i="48" s="1"/>
  <c r="G74" i="48"/>
  <c r="F74" i="48"/>
  <c r="C74" i="48"/>
  <c r="B74" i="48"/>
  <c r="E74" i="48" s="1"/>
  <c r="S73" i="48"/>
  <c r="R73" i="48"/>
  <c r="O73" i="48"/>
  <c r="N73" i="48"/>
  <c r="M73" i="48"/>
  <c r="L73" i="48"/>
  <c r="K73" i="48"/>
  <c r="J73" i="48"/>
  <c r="I73" i="48"/>
  <c r="H73" i="48"/>
  <c r="P73" i="48" s="1"/>
  <c r="G73" i="48"/>
  <c r="F73" i="48"/>
  <c r="C73" i="48"/>
  <c r="B73" i="48"/>
  <c r="S72" i="48"/>
  <c r="R72" i="48"/>
  <c r="Q72" i="48"/>
  <c r="P72" i="48"/>
  <c r="E72" i="48"/>
  <c r="T72" i="48" s="1"/>
  <c r="U71" i="48"/>
  <c r="T71" i="48"/>
  <c r="S71" i="48"/>
  <c r="R71" i="48"/>
  <c r="Q71" i="48"/>
  <c r="P71" i="48"/>
  <c r="E71" i="48"/>
  <c r="V69" i="48"/>
  <c r="O69" i="48"/>
  <c r="N69" i="48"/>
  <c r="M69" i="48"/>
  <c r="L69" i="48"/>
  <c r="K69" i="48"/>
  <c r="J69" i="48"/>
  <c r="I69" i="48"/>
  <c r="H69" i="48"/>
  <c r="G69" i="48"/>
  <c r="F69" i="48"/>
  <c r="C69" i="48"/>
  <c r="B69" i="48"/>
  <c r="S68" i="48"/>
  <c r="O68" i="48"/>
  <c r="N68" i="48"/>
  <c r="M68" i="48"/>
  <c r="L68" i="48"/>
  <c r="R68" i="48" s="1"/>
  <c r="K68" i="48"/>
  <c r="J68" i="48"/>
  <c r="I68" i="48"/>
  <c r="Q68" i="48" s="1"/>
  <c r="H68" i="48"/>
  <c r="G68" i="48"/>
  <c r="F68" i="48"/>
  <c r="C68" i="48"/>
  <c r="B68" i="48"/>
  <c r="E68" i="48" s="1"/>
  <c r="T67" i="48"/>
  <c r="S67" i="48"/>
  <c r="R67" i="48"/>
  <c r="Q67" i="48"/>
  <c r="P67" i="48"/>
  <c r="E67" i="48"/>
  <c r="U67" i="48" s="1"/>
  <c r="U66" i="48"/>
  <c r="S66" i="48"/>
  <c r="R66" i="48"/>
  <c r="Q66" i="48"/>
  <c r="P66" i="48"/>
  <c r="E66" i="48"/>
  <c r="T66" i="48" s="1"/>
  <c r="U65" i="48"/>
  <c r="T65" i="48"/>
  <c r="S65" i="48"/>
  <c r="R65" i="48"/>
  <c r="Q65" i="48"/>
  <c r="P65" i="48"/>
  <c r="E65" i="48"/>
  <c r="S64" i="48"/>
  <c r="R64" i="48"/>
  <c r="Q64" i="48"/>
  <c r="P64" i="48"/>
  <c r="E64" i="48"/>
  <c r="U64" i="48" s="1"/>
  <c r="S63" i="48"/>
  <c r="R63" i="48"/>
  <c r="Q63" i="48"/>
  <c r="P63" i="48"/>
  <c r="E63" i="48"/>
  <c r="T63" i="48" s="1"/>
  <c r="O61" i="48"/>
  <c r="N61" i="48"/>
  <c r="M61" i="48"/>
  <c r="S61" i="48" s="1"/>
  <c r="L61" i="48"/>
  <c r="R61" i="48" s="1"/>
  <c r="K61" i="48"/>
  <c r="J61" i="48"/>
  <c r="I61" i="48"/>
  <c r="H61" i="48"/>
  <c r="C61" i="48"/>
  <c r="B61" i="48"/>
  <c r="E61" i="48" s="1"/>
  <c r="U60" i="48"/>
  <c r="S60" i="48"/>
  <c r="R60" i="48"/>
  <c r="Q60" i="48"/>
  <c r="P60" i="48"/>
  <c r="E60" i="48"/>
  <c r="T60" i="48" s="1"/>
  <c r="S59" i="48"/>
  <c r="R59" i="48"/>
  <c r="Q59" i="48"/>
  <c r="P59" i="48"/>
  <c r="E59" i="48"/>
  <c r="U59" i="48" s="1"/>
  <c r="T58" i="48"/>
  <c r="S58" i="48"/>
  <c r="R58" i="48"/>
  <c r="Q58" i="48"/>
  <c r="P58" i="48"/>
  <c r="E58" i="48"/>
  <c r="U58" i="48" s="1"/>
  <c r="U57" i="48"/>
  <c r="S57" i="48"/>
  <c r="R57" i="48"/>
  <c r="Q57" i="48"/>
  <c r="P57" i="48"/>
  <c r="E57" i="48"/>
  <c r="T57" i="48" s="1"/>
  <c r="O55" i="48"/>
  <c r="N55" i="48"/>
  <c r="M55" i="48"/>
  <c r="S55" i="48" s="1"/>
  <c r="L55" i="48"/>
  <c r="R55" i="48" s="1"/>
  <c r="K55" i="48"/>
  <c r="J55" i="48"/>
  <c r="I55" i="48"/>
  <c r="H55" i="48"/>
  <c r="G55" i="48"/>
  <c r="F55" i="48"/>
  <c r="C55" i="48"/>
  <c r="B55" i="48"/>
  <c r="S54" i="48"/>
  <c r="R54" i="48"/>
  <c r="Q54" i="48"/>
  <c r="P54" i="48"/>
  <c r="E54" i="48"/>
  <c r="T54" i="48" s="1"/>
  <c r="U53" i="48"/>
  <c r="T53" i="48"/>
  <c r="S53" i="48"/>
  <c r="R53" i="48"/>
  <c r="Q53" i="48"/>
  <c r="P53" i="48"/>
  <c r="E53" i="48"/>
  <c r="S52" i="48"/>
  <c r="R52" i="48"/>
  <c r="Q52" i="48"/>
  <c r="P52" i="48"/>
  <c r="E52" i="48"/>
  <c r="U52" i="48" s="1"/>
  <c r="S51" i="48"/>
  <c r="R51" i="48"/>
  <c r="Q51" i="48"/>
  <c r="P51" i="48"/>
  <c r="E51" i="48"/>
  <c r="U51" i="48" s="1"/>
  <c r="S50" i="48"/>
  <c r="R50" i="48"/>
  <c r="Q50" i="48"/>
  <c r="P50" i="48"/>
  <c r="E50" i="48"/>
  <c r="U49" i="48"/>
  <c r="S49" i="48"/>
  <c r="R49" i="48"/>
  <c r="Q49" i="48"/>
  <c r="P49" i="48"/>
  <c r="E49" i="48"/>
  <c r="T49" i="48" s="1"/>
  <c r="S48" i="48"/>
  <c r="R48" i="48"/>
  <c r="Q48" i="48"/>
  <c r="P48" i="48"/>
  <c r="E48" i="48"/>
  <c r="T48" i="48" s="1"/>
  <c r="T47" i="48"/>
  <c r="S47" i="48"/>
  <c r="R47" i="48"/>
  <c r="Q47" i="48"/>
  <c r="P47" i="48"/>
  <c r="E47" i="48"/>
  <c r="U47" i="48" s="1"/>
  <c r="U46" i="48"/>
  <c r="S46" i="48"/>
  <c r="R46" i="48"/>
  <c r="Q46" i="48"/>
  <c r="P46" i="48"/>
  <c r="E46" i="48"/>
  <c r="T46" i="48" s="1"/>
  <c r="U45" i="48"/>
  <c r="T45" i="48"/>
  <c r="S45" i="48"/>
  <c r="R45" i="48"/>
  <c r="Q45" i="48"/>
  <c r="P45" i="48"/>
  <c r="E45" i="48"/>
  <c r="S44" i="48"/>
  <c r="R44" i="48"/>
  <c r="Q44" i="48"/>
  <c r="P44" i="48"/>
  <c r="E44" i="48"/>
  <c r="U44" i="48" s="1"/>
  <c r="O42" i="48"/>
  <c r="N42" i="48"/>
  <c r="M42" i="48"/>
  <c r="S42" i="48" s="1"/>
  <c r="L42" i="48"/>
  <c r="R42" i="48" s="1"/>
  <c r="K42" i="48"/>
  <c r="J42" i="48"/>
  <c r="I42" i="48"/>
  <c r="Q42" i="48" s="1"/>
  <c r="H42" i="48"/>
  <c r="G42" i="48"/>
  <c r="F42" i="48"/>
  <c r="C42" i="48"/>
  <c r="B42" i="48"/>
  <c r="E42" i="48" s="1"/>
  <c r="U41" i="48"/>
  <c r="T41" i="48"/>
  <c r="S41" i="48"/>
  <c r="R41" i="48"/>
  <c r="Q41" i="48"/>
  <c r="P41" i="48"/>
  <c r="E41" i="48"/>
  <c r="T40" i="48"/>
  <c r="S40" i="48"/>
  <c r="R40" i="48"/>
  <c r="Q40" i="48"/>
  <c r="P40" i="48"/>
  <c r="E40" i="48"/>
  <c r="U40" i="48" s="1"/>
  <c r="S39" i="48"/>
  <c r="R39" i="48"/>
  <c r="Q39" i="48"/>
  <c r="P39" i="48"/>
  <c r="E39" i="48"/>
  <c r="U38" i="48"/>
  <c r="S38" i="48"/>
  <c r="R38" i="48"/>
  <c r="Q38" i="48"/>
  <c r="P38" i="48"/>
  <c r="E38" i="48"/>
  <c r="T38" i="48" s="1"/>
  <c r="S37" i="48"/>
  <c r="R37" i="48"/>
  <c r="Q37" i="48"/>
  <c r="P37" i="48"/>
  <c r="E37" i="48"/>
  <c r="R35" i="48"/>
  <c r="O35" i="48"/>
  <c r="N35" i="48"/>
  <c r="M35" i="48"/>
  <c r="S35" i="48" s="1"/>
  <c r="L35" i="48"/>
  <c r="K35" i="48"/>
  <c r="J35" i="48"/>
  <c r="I35" i="48"/>
  <c r="Q35" i="48" s="1"/>
  <c r="H35" i="48"/>
  <c r="G35" i="48"/>
  <c r="F35" i="48"/>
  <c r="C35" i="48"/>
  <c r="E35" i="48" s="1"/>
  <c r="B35" i="48"/>
  <c r="T34" i="48"/>
  <c r="S34" i="48"/>
  <c r="R34" i="48"/>
  <c r="Q34" i="48"/>
  <c r="P34" i="48"/>
  <c r="E34" i="48"/>
  <c r="U34" i="48" s="1"/>
  <c r="R32" i="48"/>
  <c r="O32" i="48"/>
  <c r="N32" i="48"/>
  <c r="M32" i="48"/>
  <c r="S32" i="48" s="1"/>
  <c r="L32" i="48"/>
  <c r="K32" i="48"/>
  <c r="J32" i="48"/>
  <c r="I32" i="48"/>
  <c r="H32" i="48"/>
  <c r="G32" i="48"/>
  <c r="F32" i="48"/>
  <c r="C32" i="48"/>
  <c r="B32" i="48"/>
  <c r="E32" i="48" s="1"/>
  <c r="U31" i="48"/>
  <c r="T31" i="48"/>
  <c r="S31" i="48"/>
  <c r="R31" i="48"/>
  <c r="Q31" i="48"/>
  <c r="P31" i="48"/>
  <c r="E31" i="48"/>
  <c r="U30" i="48"/>
  <c r="T30" i="48"/>
  <c r="S30" i="48"/>
  <c r="R30" i="48"/>
  <c r="Q30" i="48"/>
  <c r="P30" i="48"/>
  <c r="E30" i="48"/>
  <c r="S29" i="48"/>
  <c r="R29" i="48"/>
  <c r="Q29" i="48"/>
  <c r="P29" i="48"/>
  <c r="E29" i="48"/>
  <c r="U29" i="48" s="1"/>
  <c r="U28" i="48"/>
  <c r="S28" i="48"/>
  <c r="R28" i="48"/>
  <c r="Q28" i="48"/>
  <c r="P28" i="48"/>
  <c r="E28" i="48"/>
  <c r="T28" i="48" s="1"/>
  <c r="V26" i="48"/>
  <c r="S26" i="48"/>
  <c r="O26" i="48"/>
  <c r="N26" i="48"/>
  <c r="M26" i="48"/>
  <c r="L26" i="48"/>
  <c r="R26" i="48" s="1"/>
  <c r="K26" i="48"/>
  <c r="J26" i="48"/>
  <c r="I26" i="48"/>
  <c r="Q26" i="48" s="1"/>
  <c r="H26" i="48"/>
  <c r="P26" i="48" s="1"/>
  <c r="G26" i="48"/>
  <c r="F26" i="48"/>
  <c r="C26" i="48"/>
  <c r="B26" i="48"/>
  <c r="S25" i="48"/>
  <c r="R25" i="48"/>
  <c r="Q25" i="48"/>
  <c r="P25" i="48"/>
  <c r="E25" i="48"/>
  <c r="U25" i="48" s="1"/>
  <c r="S24" i="48"/>
  <c r="R24" i="48"/>
  <c r="Q24" i="48"/>
  <c r="P24" i="48"/>
  <c r="E24" i="48"/>
  <c r="U24" i="48" s="1"/>
  <c r="U23" i="48"/>
  <c r="T23" i="48"/>
  <c r="S23" i="48"/>
  <c r="R23" i="48"/>
  <c r="Q23" i="48"/>
  <c r="P23" i="48"/>
  <c r="E23" i="48"/>
  <c r="T22" i="48"/>
  <c r="S22" i="48"/>
  <c r="R22" i="48"/>
  <c r="Q22" i="48"/>
  <c r="P22" i="48"/>
  <c r="E22" i="48"/>
  <c r="U22" i="48" s="1"/>
  <c r="T21" i="48"/>
  <c r="S21" i="48"/>
  <c r="R21" i="48"/>
  <c r="Q21" i="48"/>
  <c r="P21" i="48"/>
  <c r="E21" i="48"/>
  <c r="U21" i="48" s="1"/>
  <c r="U20" i="48"/>
  <c r="S20" i="48"/>
  <c r="R20" i="48"/>
  <c r="Q20" i="48"/>
  <c r="P20" i="48"/>
  <c r="E20" i="48"/>
  <c r="T20" i="48" s="1"/>
  <c r="S19" i="48"/>
  <c r="R19" i="48"/>
  <c r="Q19" i="48"/>
  <c r="P19" i="48"/>
  <c r="E19" i="48"/>
  <c r="U19" i="48" s="1"/>
  <c r="O17" i="48"/>
  <c r="N17" i="48"/>
  <c r="M17" i="48"/>
  <c r="S17" i="48" s="1"/>
  <c r="L17" i="48"/>
  <c r="R17" i="48" s="1"/>
  <c r="K17" i="48"/>
  <c r="J17" i="48"/>
  <c r="I17" i="48"/>
  <c r="Q17" i="48" s="1"/>
  <c r="H17" i="48"/>
  <c r="G17" i="48"/>
  <c r="F17" i="48"/>
  <c r="E17" i="48"/>
  <c r="C17" i="48"/>
  <c r="B17" i="48"/>
  <c r="S16" i="48"/>
  <c r="R16" i="48"/>
  <c r="Q16" i="48"/>
  <c r="P16" i="48"/>
  <c r="E16" i="48"/>
  <c r="U16" i="48" s="1"/>
  <c r="S15" i="48"/>
  <c r="R15" i="48"/>
  <c r="Q15" i="48"/>
  <c r="P15" i="48"/>
  <c r="E15" i="48"/>
  <c r="T15" i="48" s="1"/>
  <c r="T14" i="48"/>
  <c r="S14" i="48"/>
  <c r="R14" i="48"/>
  <c r="Q14" i="48"/>
  <c r="P14" i="48"/>
  <c r="E14" i="48"/>
  <c r="U14" i="48" s="1"/>
  <c r="U13" i="48"/>
  <c r="T13" i="48"/>
  <c r="S13" i="48"/>
  <c r="R13" i="48"/>
  <c r="Q13" i="48"/>
  <c r="P13" i="48"/>
  <c r="E13" i="48"/>
  <c r="U12" i="48"/>
  <c r="T12" i="48"/>
  <c r="S12" i="48"/>
  <c r="R12" i="48"/>
  <c r="Q12" i="48"/>
  <c r="P12" i="48"/>
  <c r="E12" i="48"/>
  <c r="U11" i="48"/>
  <c r="T11" i="48"/>
  <c r="S11" i="48"/>
  <c r="R11" i="48"/>
  <c r="Q11" i="48"/>
  <c r="P11" i="48"/>
  <c r="E11" i="48"/>
  <c r="S10" i="48"/>
  <c r="R10" i="48"/>
  <c r="Q10" i="48"/>
  <c r="P10" i="48"/>
  <c r="E10" i="48"/>
  <c r="S9" i="48"/>
  <c r="R9" i="48"/>
  <c r="Q9" i="48"/>
  <c r="P9" i="48"/>
  <c r="E9" i="48"/>
  <c r="T96" i="47"/>
  <c r="S96" i="47"/>
  <c r="R96" i="47"/>
  <c r="Q96" i="47"/>
  <c r="P96" i="47"/>
  <c r="E96" i="47"/>
  <c r="U96" i="47" s="1"/>
  <c r="U95" i="47"/>
  <c r="S95" i="47"/>
  <c r="R95" i="47"/>
  <c r="Q95" i="47"/>
  <c r="P95" i="47"/>
  <c r="E95" i="47"/>
  <c r="T95" i="47" s="1"/>
  <c r="U94" i="47"/>
  <c r="T94" i="47"/>
  <c r="S94" i="47"/>
  <c r="R94" i="47"/>
  <c r="Q94" i="47"/>
  <c r="P94" i="47"/>
  <c r="E94" i="47"/>
  <c r="U93" i="47"/>
  <c r="T93" i="47"/>
  <c r="S93" i="47"/>
  <c r="R93" i="47"/>
  <c r="Q93" i="47"/>
  <c r="P93" i="47"/>
  <c r="E93" i="47"/>
  <c r="U92" i="47"/>
  <c r="T92" i="47"/>
  <c r="S92" i="47"/>
  <c r="R92" i="47"/>
  <c r="Q92" i="47"/>
  <c r="P92" i="47"/>
  <c r="E92" i="47"/>
  <c r="S91" i="47"/>
  <c r="R91" i="47"/>
  <c r="Q91" i="47"/>
  <c r="P91" i="47"/>
  <c r="E91" i="47"/>
  <c r="U91" i="47" s="1"/>
  <c r="S90" i="47"/>
  <c r="R90" i="47"/>
  <c r="Q90" i="47"/>
  <c r="P90" i="47"/>
  <c r="E90" i="47"/>
  <c r="U90" i="47" s="1"/>
  <c r="S89" i="47"/>
  <c r="R89" i="47"/>
  <c r="Q89" i="47"/>
  <c r="P89" i="47"/>
  <c r="E89" i="47"/>
  <c r="T89" i="47" s="1"/>
  <c r="U88" i="47"/>
  <c r="T88" i="47"/>
  <c r="S88" i="47"/>
  <c r="R88" i="47"/>
  <c r="Q88" i="47"/>
  <c r="P88" i="47"/>
  <c r="E88" i="47"/>
  <c r="V75" i="47"/>
  <c r="O75" i="47"/>
  <c r="N75" i="47"/>
  <c r="M75" i="47"/>
  <c r="L75" i="47"/>
  <c r="R75" i="47" s="1"/>
  <c r="K75" i="47"/>
  <c r="J75" i="47"/>
  <c r="I75" i="47"/>
  <c r="H75" i="47"/>
  <c r="G75" i="47"/>
  <c r="F75" i="47"/>
  <c r="C75" i="47"/>
  <c r="B75" i="47"/>
  <c r="O74" i="47"/>
  <c r="S74" i="47" s="1"/>
  <c r="N74" i="47"/>
  <c r="M74" i="47"/>
  <c r="L74" i="47"/>
  <c r="K74" i="47"/>
  <c r="J74" i="47"/>
  <c r="I74" i="47"/>
  <c r="Q74" i="47" s="1"/>
  <c r="H74" i="47"/>
  <c r="P74" i="47" s="1"/>
  <c r="G74" i="47"/>
  <c r="F74" i="47"/>
  <c r="C74" i="47"/>
  <c r="B74" i="47"/>
  <c r="E74" i="47" s="1"/>
  <c r="R73" i="47"/>
  <c r="O73" i="47"/>
  <c r="N73" i="47"/>
  <c r="M73" i="47"/>
  <c r="L73" i="47"/>
  <c r="K73" i="47"/>
  <c r="J73" i="47"/>
  <c r="I73" i="47"/>
  <c r="Q73" i="47" s="1"/>
  <c r="H73" i="47"/>
  <c r="P73" i="47" s="1"/>
  <c r="G73" i="47"/>
  <c r="F73" i="47"/>
  <c r="E73" i="47"/>
  <c r="C73" i="47"/>
  <c r="B73" i="47"/>
  <c r="U72" i="47"/>
  <c r="T72" i="47"/>
  <c r="S72" i="47"/>
  <c r="R72" i="47"/>
  <c r="Q72" i="47"/>
  <c r="P72" i="47"/>
  <c r="E72" i="47"/>
  <c r="S71" i="47"/>
  <c r="R71" i="47"/>
  <c r="Q71" i="47"/>
  <c r="P71" i="47"/>
  <c r="T71" i="47" s="1"/>
  <c r="E71" i="47"/>
  <c r="V69" i="47"/>
  <c r="O69" i="47"/>
  <c r="N69" i="47"/>
  <c r="M69" i="47"/>
  <c r="L69" i="47"/>
  <c r="K69" i="47"/>
  <c r="J69" i="47"/>
  <c r="I69" i="47"/>
  <c r="H69" i="47"/>
  <c r="G69" i="47"/>
  <c r="F69" i="47"/>
  <c r="C69" i="47"/>
  <c r="B69" i="47"/>
  <c r="R68" i="47"/>
  <c r="O68" i="47"/>
  <c r="N68" i="47"/>
  <c r="M68" i="47"/>
  <c r="S68" i="47" s="1"/>
  <c r="L68" i="47"/>
  <c r="K68" i="47"/>
  <c r="J68" i="47"/>
  <c r="I68" i="47"/>
  <c r="H68" i="47"/>
  <c r="P68" i="47" s="1"/>
  <c r="G68" i="47"/>
  <c r="F68" i="47"/>
  <c r="C68" i="47"/>
  <c r="B68" i="47"/>
  <c r="E68" i="47" s="1"/>
  <c r="U67" i="47"/>
  <c r="T67" i="47"/>
  <c r="S67" i="47"/>
  <c r="R67" i="47"/>
  <c r="Q67" i="47"/>
  <c r="P67" i="47"/>
  <c r="E67" i="47"/>
  <c r="T66" i="47"/>
  <c r="S66" i="47"/>
  <c r="R66" i="47"/>
  <c r="Q66" i="47"/>
  <c r="P66" i="47"/>
  <c r="E66" i="47"/>
  <c r="U66" i="47" s="1"/>
  <c r="S65" i="47"/>
  <c r="R65" i="47"/>
  <c r="Q65" i="47"/>
  <c r="P65" i="47"/>
  <c r="E65" i="47"/>
  <c r="U65" i="47" s="1"/>
  <c r="S64" i="47"/>
  <c r="R64" i="47"/>
  <c r="Q64" i="47"/>
  <c r="P64" i="47"/>
  <c r="E64" i="47"/>
  <c r="T64" i="47" s="1"/>
  <c r="S63" i="47"/>
  <c r="R63" i="47"/>
  <c r="Q63" i="47"/>
  <c r="P63" i="47"/>
  <c r="E63" i="47"/>
  <c r="T63" i="47" s="1"/>
  <c r="O61" i="47"/>
  <c r="N61" i="47"/>
  <c r="M61" i="47"/>
  <c r="S61" i="47" s="1"/>
  <c r="L61" i="47"/>
  <c r="R61" i="47" s="1"/>
  <c r="K61" i="47"/>
  <c r="J61" i="47"/>
  <c r="I61" i="47"/>
  <c r="H61" i="47"/>
  <c r="C61" i="47"/>
  <c r="E61" i="47" s="1"/>
  <c r="B61" i="47"/>
  <c r="S60" i="47"/>
  <c r="R60" i="47"/>
  <c r="Q60" i="47"/>
  <c r="P60" i="47"/>
  <c r="E60" i="47"/>
  <c r="U60" i="47" s="1"/>
  <c r="S59" i="47"/>
  <c r="R59" i="47"/>
  <c r="Q59" i="47"/>
  <c r="P59" i="47"/>
  <c r="E59" i="47"/>
  <c r="U59" i="47" s="1"/>
  <c r="T58" i="47"/>
  <c r="S58" i="47"/>
  <c r="R58" i="47"/>
  <c r="Q58" i="47"/>
  <c r="P58" i="47"/>
  <c r="E58" i="47"/>
  <c r="U58" i="47" s="1"/>
  <c r="S57" i="47"/>
  <c r="R57" i="47"/>
  <c r="Q57" i="47"/>
  <c r="P57" i="47"/>
  <c r="E57" i="47"/>
  <c r="T57" i="47" s="1"/>
  <c r="O55" i="47"/>
  <c r="N55" i="47"/>
  <c r="M55" i="47"/>
  <c r="S55" i="47" s="1"/>
  <c r="L55" i="47"/>
  <c r="R55" i="47" s="1"/>
  <c r="K55" i="47"/>
  <c r="J55" i="47"/>
  <c r="I55" i="47"/>
  <c r="H55" i="47"/>
  <c r="P55" i="47" s="1"/>
  <c r="G55" i="47"/>
  <c r="F55" i="47"/>
  <c r="C55" i="47"/>
  <c r="B55" i="47"/>
  <c r="T54" i="47"/>
  <c r="S54" i="47"/>
  <c r="R54" i="47"/>
  <c r="Q54" i="47"/>
  <c r="P54" i="47"/>
  <c r="E54" i="47"/>
  <c r="U54" i="47" s="1"/>
  <c r="T53" i="47"/>
  <c r="S53" i="47"/>
  <c r="R53" i="47"/>
  <c r="Q53" i="47"/>
  <c r="P53" i="47"/>
  <c r="E53" i="47"/>
  <c r="U53" i="47" s="1"/>
  <c r="U52" i="47"/>
  <c r="S52" i="47"/>
  <c r="R52" i="47"/>
  <c r="Q52" i="47"/>
  <c r="P52" i="47"/>
  <c r="E52" i="47"/>
  <c r="T52" i="47" s="1"/>
  <c r="S51" i="47"/>
  <c r="R51" i="47"/>
  <c r="Q51" i="47"/>
  <c r="P51" i="47"/>
  <c r="E51" i="47"/>
  <c r="U51" i="47" s="1"/>
  <c r="S50" i="47"/>
  <c r="R50" i="47"/>
  <c r="Q50" i="47"/>
  <c r="P50" i="47"/>
  <c r="E50" i="47"/>
  <c r="U50" i="47" s="1"/>
  <c r="S49" i="47"/>
  <c r="R49" i="47"/>
  <c r="Q49" i="47"/>
  <c r="P49" i="47"/>
  <c r="E49" i="47"/>
  <c r="T49" i="47" s="1"/>
  <c r="T48" i="47"/>
  <c r="S48" i="47"/>
  <c r="R48" i="47"/>
  <c r="Q48" i="47"/>
  <c r="P48" i="47"/>
  <c r="E48" i="47"/>
  <c r="U48" i="47" s="1"/>
  <c r="T47" i="47"/>
  <c r="S47" i="47"/>
  <c r="R47" i="47"/>
  <c r="Q47" i="47"/>
  <c r="P47" i="47"/>
  <c r="E47" i="47"/>
  <c r="U47" i="47" s="1"/>
  <c r="U46" i="47"/>
  <c r="T46" i="47"/>
  <c r="S46" i="47"/>
  <c r="R46" i="47"/>
  <c r="Q46" i="47"/>
  <c r="P46" i="47"/>
  <c r="E46" i="47"/>
  <c r="T45" i="47"/>
  <c r="S45" i="47"/>
  <c r="R45" i="47"/>
  <c r="Q45" i="47"/>
  <c r="P45" i="47"/>
  <c r="E45" i="47"/>
  <c r="S44" i="47"/>
  <c r="R44" i="47"/>
  <c r="Q44" i="47"/>
  <c r="P44" i="47"/>
  <c r="E44" i="47"/>
  <c r="T44" i="47" s="1"/>
  <c r="O42" i="47"/>
  <c r="N42" i="47"/>
  <c r="M42" i="47"/>
  <c r="S42" i="47" s="1"/>
  <c r="L42" i="47"/>
  <c r="R42" i="47" s="1"/>
  <c r="K42" i="47"/>
  <c r="J42" i="47"/>
  <c r="I42" i="47"/>
  <c r="H42" i="47"/>
  <c r="G42" i="47"/>
  <c r="F42" i="47"/>
  <c r="C42" i="47"/>
  <c r="B42" i="47"/>
  <c r="U41" i="47"/>
  <c r="S41" i="47"/>
  <c r="R41" i="47"/>
  <c r="Q41" i="47"/>
  <c r="P41" i="47"/>
  <c r="E41" i="47"/>
  <c r="T41" i="47" s="1"/>
  <c r="U40" i="47"/>
  <c r="S40" i="47"/>
  <c r="R40" i="47"/>
  <c r="Q40" i="47"/>
  <c r="P40" i="47"/>
  <c r="E40" i="47"/>
  <c r="T40" i="47" s="1"/>
  <c r="U39" i="47"/>
  <c r="T39" i="47"/>
  <c r="S39" i="47"/>
  <c r="R39" i="47"/>
  <c r="Q39" i="47"/>
  <c r="P39" i="47"/>
  <c r="E39" i="47"/>
  <c r="U38" i="47"/>
  <c r="T38" i="47"/>
  <c r="S38" i="47"/>
  <c r="R38" i="47"/>
  <c r="Q38" i="47"/>
  <c r="P38" i="47"/>
  <c r="E38" i="47"/>
  <c r="T37" i="47"/>
  <c r="S37" i="47"/>
  <c r="R37" i="47"/>
  <c r="Q37" i="47"/>
  <c r="P37" i="47"/>
  <c r="E37" i="47"/>
  <c r="U37" i="47" s="1"/>
  <c r="O35" i="47"/>
  <c r="S35" i="47" s="1"/>
  <c r="N35" i="47"/>
  <c r="M35" i="47"/>
  <c r="L35" i="47"/>
  <c r="R35" i="47" s="1"/>
  <c r="K35" i="47"/>
  <c r="J35" i="47"/>
  <c r="I35" i="47"/>
  <c r="Q35" i="47" s="1"/>
  <c r="H35" i="47"/>
  <c r="P35" i="47" s="1"/>
  <c r="G35" i="47"/>
  <c r="F35" i="47"/>
  <c r="C35" i="47"/>
  <c r="B35" i="47"/>
  <c r="S34" i="47"/>
  <c r="R34" i="47"/>
  <c r="Q34" i="47"/>
  <c r="P34" i="47"/>
  <c r="E34" i="47"/>
  <c r="U34" i="47" s="1"/>
  <c r="O32" i="47"/>
  <c r="N32" i="47"/>
  <c r="M32" i="47"/>
  <c r="S32" i="47" s="1"/>
  <c r="L32" i="47"/>
  <c r="R32" i="47" s="1"/>
  <c r="K32" i="47"/>
  <c r="J32" i="47"/>
  <c r="I32" i="47"/>
  <c r="H32" i="47"/>
  <c r="G32" i="47"/>
  <c r="F32" i="47"/>
  <c r="C32" i="47"/>
  <c r="B32" i="47"/>
  <c r="E32" i="47" s="1"/>
  <c r="S31" i="47"/>
  <c r="R31" i="47"/>
  <c r="Q31" i="47"/>
  <c r="P31" i="47"/>
  <c r="E31" i="47"/>
  <c r="U31" i="47" s="1"/>
  <c r="U30" i="47"/>
  <c r="T30" i="47"/>
  <c r="S30" i="47"/>
  <c r="R30" i="47"/>
  <c r="Q30" i="47"/>
  <c r="P30" i="47"/>
  <c r="E30" i="47"/>
  <c r="S29" i="47"/>
  <c r="R29" i="47"/>
  <c r="Q29" i="47"/>
  <c r="P29" i="47"/>
  <c r="E29" i="47"/>
  <c r="U29" i="47" s="1"/>
  <c r="S28" i="47"/>
  <c r="R28" i="47"/>
  <c r="Q28" i="47"/>
  <c r="P28" i="47"/>
  <c r="E28" i="47"/>
  <c r="U28" i="47" s="1"/>
  <c r="V26" i="47"/>
  <c r="R26" i="47"/>
  <c r="O26" i="47"/>
  <c r="N26" i="47"/>
  <c r="M26" i="47"/>
  <c r="S26" i="47" s="1"/>
  <c r="L26" i="47"/>
  <c r="K26" i="47"/>
  <c r="J26" i="47"/>
  <c r="I26" i="47"/>
  <c r="Q26" i="47" s="1"/>
  <c r="H26" i="47"/>
  <c r="P26" i="47" s="1"/>
  <c r="G26" i="47"/>
  <c r="F26" i="47"/>
  <c r="C26" i="47"/>
  <c r="B26" i="47"/>
  <c r="E26" i="47" s="1"/>
  <c r="U25" i="47"/>
  <c r="T25" i="47"/>
  <c r="S25" i="47"/>
  <c r="R25" i="47"/>
  <c r="Q25" i="47"/>
  <c r="P25" i="47"/>
  <c r="E25" i="47"/>
  <c r="T24" i="47"/>
  <c r="S24" i="47"/>
  <c r="R24" i="47"/>
  <c r="Q24" i="47"/>
  <c r="P24" i="47"/>
  <c r="E24" i="47"/>
  <c r="U24" i="47" s="1"/>
  <c r="S23" i="47"/>
  <c r="R23" i="47"/>
  <c r="Q23" i="47"/>
  <c r="P23" i="47"/>
  <c r="E23" i="47"/>
  <c r="T23" i="47" s="1"/>
  <c r="S22" i="47"/>
  <c r="R22" i="47"/>
  <c r="Q22" i="47"/>
  <c r="P22" i="47"/>
  <c r="E22" i="47"/>
  <c r="T22" i="47" s="1"/>
  <c r="T21" i="47"/>
  <c r="S21" i="47"/>
  <c r="R21" i="47"/>
  <c r="Q21" i="47"/>
  <c r="P21" i="47"/>
  <c r="E21" i="47"/>
  <c r="U21" i="47" s="1"/>
  <c r="U20" i="47"/>
  <c r="S20" i="47"/>
  <c r="R20" i="47"/>
  <c r="Q20" i="47"/>
  <c r="P20" i="47"/>
  <c r="E20" i="47"/>
  <c r="T20" i="47" s="1"/>
  <c r="U19" i="47"/>
  <c r="T19" i="47"/>
  <c r="S19" i="47"/>
  <c r="R19" i="47"/>
  <c r="Q19" i="47"/>
  <c r="P19" i="47"/>
  <c r="E19" i="47"/>
  <c r="R17" i="47"/>
  <c r="O17" i="47"/>
  <c r="S17" i="47" s="1"/>
  <c r="N17" i="47"/>
  <c r="M17" i="47"/>
  <c r="L17" i="47"/>
  <c r="K17" i="47"/>
  <c r="J17" i="47"/>
  <c r="I17" i="47"/>
  <c r="Q17" i="47" s="1"/>
  <c r="H17" i="47"/>
  <c r="P17" i="47" s="1"/>
  <c r="G17" i="47"/>
  <c r="F17" i="47"/>
  <c r="C17" i="47"/>
  <c r="B17" i="47"/>
  <c r="E17" i="47" s="1"/>
  <c r="U16" i="47"/>
  <c r="T16" i="47"/>
  <c r="S16" i="47"/>
  <c r="R16" i="47"/>
  <c r="Q16" i="47"/>
  <c r="P16" i="47"/>
  <c r="E16" i="47"/>
  <c r="S15" i="47"/>
  <c r="R15" i="47"/>
  <c r="Q15" i="47"/>
  <c r="U15" i="47" s="1"/>
  <c r="P15" i="47"/>
  <c r="T15" i="47" s="1"/>
  <c r="E15" i="47"/>
  <c r="S14" i="47"/>
  <c r="R14" i="47"/>
  <c r="Q14" i="47"/>
  <c r="P14" i="47"/>
  <c r="E14" i="47"/>
  <c r="U14" i="47" s="1"/>
  <c r="S13" i="47"/>
  <c r="R13" i="47"/>
  <c r="Q13" i="47"/>
  <c r="P13" i="47"/>
  <c r="E13" i="47"/>
  <c r="U13" i="47" s="1"/>
  <c r="S12" i="47"/>
  <c r="R12" i="47"/>
  <c r="Q12" i="47"/>
  <c r="P12" i="47"/>
  <c r="E12" i="47"/>
  <c r="T12" i="47" s="1"/>
  <c r="U11" i="47"/>
  <c r="T11" i="47"/>
  <c r="S11" i="47"/>
  <c r="R11" i="47"/>
  <c r="Q11" i="47"/>
  <c r="P11" i="47"/>
  <c r="E11" i="47"/>
  <c r="T10" i="47"/>
  <c r="S10" i="47"/>
  <c r="R10" i="47"/>
  <c r="Q10" i="47"/>
  <c r="U10" i="47" s="1"/>
  <c r="P10" i="47"/>
  <c r="E10" i="47"/>
  <c r="T9" i="47"/>
  <c r="S9" i="47"/>
  <c r="R9" i="47"/>
  <c r="Q9" i="47"/>
  <c r="P9" i="47"/>
  <c r="E9" i="47"/>
  <c r="U9" i="47" s="1"/>
  <c r="S96" i="46"/>
  <c r="R96" i="46"/>
  <c r="Q96" i="46"/>
  <c r="P96" i="46"/>
  <c r="E96" i="46"/>
  <c r="U96" i="46" s="1"/>
  <c r="U95" i="46"/>
  <c r="T95" i="46"/>
  <c r="S95" i="46"/>
  <c r="R95" i="46"/>
  <c r="Q95" i="46"/>
  <c r="P95" i="46"/>
  <c r="E95" i="46"/>
  <c r="S94" i="46"/>
  <c r="R94" i="46"/>
  <c r="Q94" i="46"/>
  <c r="P94" i="46"/>
  <c r="E94" i="46"/>
  <c r="T94" i="46" s="1"/>
  <c r="S93" i="46"/>
  <c r="R93" i="46"/>
  <c r="Q93" i="46"/>
  <c r="P93" i="46"/>
  <c r="E93" i="46"/>
  <c r="U93" i="46" s="1"/>
  <c r="U92" i="46"/>
  <c r="S92" i="46"/>
  <c r="R92" i="46"/>
  <c r="Q92" i="46"/>
  <c r="P92" i="46"/>
  <c r="E92" i="46"/>
  <c r="T92" i="46" s="1"/>
  <c r="T91" i="46"/>
  <c r="S91" i="46"/>
  <c r="R91" i="46"/>
  <c r="Q91" i="46"/>
  <c r="P91" i="46"/>
  <c r="E91" i="46"/>
  <c r="U91" i="46" s="1"/>
  <c r="S90" i="46"/>
  <c r="R90" i="46"/>
  <c r="Q90" i="46"/>
  <c r="P90" i="46"/>
  <c r="E90" i="46"/>
  <c r="U90" i="46" s="1"/>
  <c r="S89" i="46"/>
  <c r="R89" i="46"/>
  <c r="Q89" i="46"/>
  <c r="P89" i="46"/>
  <c r="E89" i="46"/>
  <c r="U89" i="46" s="1"/>
  <c r="S88" i="46"/>
  <c r="R88" i="46"/>
  <c r="Q88" i="46"/>
  <c r="P88" i="46"/>
  <c r="E88" i="46"/>
  <c r="U88" i="46" s="1"/>
  <c r="W75" i="46"/>
  <c r="V75" i="46"/>
  <c r="O75" i="46"/>
  <c r="N75" i="46"/>
  <c r="M75" i="46"/>
  <c r="L75" i="46"/>
  <c r="K75" i="46"/>
  <c r="J75" i="46"/>
  <c r="I75" i="46"/>
  <c r="H75" i="46"/>
  <c r="P75" i="46" s="1"/>
  <c r="G75" i="46"/>
  <c r="F75" i="46"/>
  <c r="C75" i="46"/>
  <c r="B75" i="46"/>
  <c r="O74" i="46"/>
  <c r="Q74" i="46" s="1"/>
  <c r="N74" i="46"/>
  <c r="M74" i="46"/>
  <c r="S74" i="46" s="1"/>
  <c r="L74" i="46"/>
  <c r="R74" i="46" s="1"/>
  <c r="K74" i="46"/>
  <c r="J74" i="46"/>
  <c r="I74" i="46"/>
  <c r="H74" i="46"/>
  <c r="G74" i="46"/>
  <c r="F74" i="46"/>
  <c r="C74" i="46"/>
  <c r="E74" i="46" s="1"/>
  <c r="B74" i="46"/>
  <c r="O73" i="46"/>
  <c r="N73" i="46"/>
  <c r="M73" i="46"/>
  <c r="S73" i="46" s="1"/>
  <c r="L73" i="46"/>
  <c r="R73" i="46" s="1"/>
  <c r="K73" i="46"/>
  <c r="J73" i="46"/>
  <c r="I73" i="46"/>
  <c r="H73" i="46"/>
  <c r="P73" i="46" s="1"/>
  <c r="G73" i="46"/>
  <c r="F73" i="46"/>
  <c r="C73" i="46"/>
  <c r="E73" i="46" s="1"/>
  <c r="B73" i="46"/>
  <c r="S72" i="46"/>
  <c r="R72" i="46"/>
  <c r="Q72" i="46"/>
  <c r="P72" i="46"/>
  <c r="E72" i="46"/>
  <c r="T72" i="46" s="1"/>
  <c r="S71" i="46"/>
  <c r="R71" i="46"/>
  <c r="Q71" i="46"/>
  <c r="P71" i="46"/>
  <c r="E71" i="46"/>
  <c r="U71" i="46" s="1"/>
  <c r="W69" i="46"/>
  <c r="V69" i="46"/>
  <c r="O69" i="46"/>
  <c r="N69" i="46"/>
  <c r="M69" i="46"/>
  <c r="L69" i="46"/>
  <c r="K69" i="46"/>
  <c r="J69" i="46"/>
  <c r="I69" i="46"/>
  <c r="H69" i="46"/>
  <c r="P69" i="46" s="1"/>
  <c r="G69" i="46"/>
  <c r="F69" i="46"/>
  <c r="C69" i="46"/>
  <c r="B69" i="46"/>
  <c r="O68" i="46"/>
  <c r="N68" i="46"/>
  <c r="M68" i="46"/>
  <c r="S68" i="46" s="1"/>
  <c r="L68" i="46"/>
  <c r="R68" i="46" s="1"/>
  <c r="K68" i="46"/>
  <c r="J68" i="46"/>
  <c r="I68" i="46"/>
  <c r="H68" i="46"/>
  <c r="G68" i="46"/>
  <c r="F68" i="46"/>
  <c r="C68" i="46"/>
  <c r="B68" i="46"/>
  <c r="S67" i="46"/>
  <c r="R67" i="46"/>
  <c r="Q67" i="46"/>
  <c r="P67" i="46"/>
  <c r="E67" i="46"/>
  <c r="U67" i="46" s="1"/>
  <c r="S66" i="46"/>
  <c r="R66" i="46"/>
  <c r="Q66" i="46"/>
  <c r="P66" i="46"/>
  <c r="E66" i="46"/>
  <c r="U66" i="46" s="1"/>
  <c r="S65" i="46"/>
  <c r="R65" i="46"/>
  <c r="Q65" i="46"/>
  <c r="P65" i="46"/>
  <c r="E65" i="46"/>
  <c r="T65" i="46" s="1"/>
  <c r="T64" i="46"/>
  <c r="S64" i="46"/>
  <c r="R64" i="46"/>
  <c r="Q64" i="46"/>
  <c r="P64" i="46"/>
  <c r="E64" i="46"/>
  <c r="U64" i="46" s="1"/>
  <c r="U63" i="46"/>
  <c r="S63" i="46"/>
  <c r="R63" i="46"/>
  <c r="Q63" i="46"/>
  <c r="P63" i="46"/>
  <c r="E63" i="46"/>
  <c r="T63" i="46" s="1"/>
  <c r="O61" i="46"/>
  <c r="N61" i="46"/>
  <c r="M61" i="46"/>
  <c r="S61" i="46" s="1"/>
  <c r="L61" i="46"/>
  <c r="R61" i="46" s="1"/>
  <c r="K61" i="46"/>
  <c r="J61" i="46"/>
  <c r="I61" i="46"/>
  <c r="H61" i="46"/>
  <c r="C61" i="46"/>
  <c r="B61" i="46"/>
  <c r="E61" i="46" s="1"/>
  <c r="S60" i="46"/>
  <c r="R60" i="46"/>
  <c r="Q60" i="46"/>
  <c r="P60" i="46"/>
  <c r="E60" i="46"/>
  <c r="U60" i="46" s="1"/>
  <c r="T59" i="46"/>
  <c r="S59" i="46"/>
  <c r="R59" i="46"/>
  <c r="Q59" i="46"/>
  <c r="P59" i="46"/>
  <c r="E59" i="46"/>
  <c r="U59" i="46" s="1"/>
  <c r="S58" i="46"/>
  <c r="R58" i="46"/>
  <c r="Q58" i="46"/>
  <c r="P58" i="46"/>
  <c r="E58" i="46"/>
  <c r="U58" i="46" s="1"/>
  <c r="S57" i="46"/>
  <c r="R57" i="46"/>
  <c r="Q57" i="46"/>
  <c r="P57" i="46"/>
  <c r="E57" i="46"/>
  <c r="U57" i="46" s="1"/>
  <c r="O55" i="46"/>
  <c r="N55" i="46"/>
  <c r="M55" i="46"/>
  <c r="S55" i="46" s="1"/>
  <c r="L55" i="46"/>
  <c r="R55" i="46" s="1"/>
  <c r="K55" i="46"/>
  <c r="J55" i="46"/>
  <c r="I55" i="46"/>
  <c r="Q55" i="46" s="1"/>
  <c r="H55" i="46"/>
  <c r="G55" i="46"/>
  <c r="F55" i="46"/>
  <c r="C55" i="46"/>
  <c r="B55" i="46"/>
  <c r="S54" i="46"/>
  <c r="R54" i="46"/>
  <c r="Q54" i="46"/>
  <c r="P54" i="46"/>
  <c r="E54" i="46"/>
  <c r="U54" i="46" s="1"/>
  <c r="S53" i="46"/>
  <c r="R53" i="46"/>
  <c r="Q53" i="46"/>
  <c r="P53" i="46"/>
  <c r="E53" i="46"/>
  <c r="T53" i="46" s="1"/>
  <c r="T52" i="46"/>
  <c r="S52" i="46"/>
  <c r="R52" i="46"/>
  <c r="Q52" i="46"/>
  <c r="P52" i="46"/>
  <c r="E52" i="46"/>
  <c r="U52" i="46" s="1"/>
  <c r="U51" i="46"/>
  <c r="S51" i="46"/>
  <c r="R51" i="46"/>
  <c r="Q51" i="46"/>
  <c r="P51" i="46"/>
  <c r="E51" i="46"/>
  <c r="T51" i="46" s="1"/>
  <c r="T50" i="46"/>
  <c r="S50" i="46"/>
  <c r="R50" i="46"/>
  <c r="Q50" i="46"/>
  <c r="P50" i="46"/>
  <c r="E50" i="46"/>
  <c r="U50" i="46" s="1"/>
  <c r="S49" i="46"/>
  <c r="R49" i="46"/>
  <c r="Q49" i="46"/>
  <c r="P49" i="46"/>
  <c r="E49" i="46"/>
  <c r="U49" i="46" s="1"/>
  <c r="T48" i="46"/>
  <c r="S48" i="46"/>
  <c r="R48" i="46"/>
  <c r="Q48" i="46"/>
  <c r="P48" i="46"/>
  <c r="E48" i="46"/>
  <c r="U48" i="46" s="1"/>
  <c r="S47" i="46"/>
  <c r="R47" i="46"/>
  <c r="Q47" i="46"/>
  <c r="P47" i="46"/>
  <c r="E47" i="46"/>
  <c r="U47" i="46" s="1"/>
  <c r="S46" i="46"/>
  <c r="R46" i="46"/>
  <c r="Q46" i="46"/>
  <c r="P46" i="46"/>
  <c r="E46" i="46"/>
  <c r="U46" i="46" s="1"/>
  <c r="S45" i="46"/>
  <c r="R45" i="46"/>
  <c r="Q45" i="46"/>
  <c r="P45" i="46"/>
  <c r="E45" i="46"/>
  <c r="U45" i="46" s="1"/>
  <c r="T44" i="46"/>
  <c r="S44" i="46"/>
  <c r="R44" i="46"/>
  <c r="Q44" i="46"/>
  <c r="P44" i="46"/>
  <c r="E44" i="46"/>
  <c r="U44" i="46" s="1"/>
  <c r="O42" i="46"/>
  <c r="N42" i="46"/>
  <c r="M42" i="46"/>
  <c r="S42" i="46" s="1"/>
  <c r="L42" i="46"/>
  <c r="R42" i="46" s="1"/>
  <c r="K42" i="46"/>
  <c r="J42" i="46"/>
  <c r="I42" i="46"/>
  <c r="H42" i="46"/>
  <c r="G42" i="46"/>
  <c r="F42" i="46"/>
  <c r="C42" i="46"/>
  <c r="B42" i="46"/>
  <c r="E42" i="46" s="1"/>
  <c r="T41" i="46"/>
  <c r="S41" i="46"/>
  <c r="R41" i="46"/>
  <c r="Q41" i="46"/>
  <c r="P41" i="46"/>
  <c r="E41" i="46"/>
  <c r="U41" i="46" s="1"/>
  <c r="U40" i="46"/>
  <c r="S40" i="46"/>
  <c r="R40" i="46"/>
  <c r="Q40" i="46"/>
  <c r="P40" i="46"/>
  <c r="E40" i="46"/>
  <c r="T40" i="46" s="1"/>
  <c r="U39" i="46"/>
  <c r="S39" i="46"/>
  <c r="R39" i="46"/>
  <c r="Q39" i="46"/>
  <c r="P39" i="46"/>
  <c r="E39" i="46"/>
  <c r="T39" i="46" s="1"/>
  <c r="T38" i="46"/>
  <c r="S38" i="46"/>
  <c r="R38" i="46"/>
  <c r="Q38" i="46"/>
  <c r="U38" i="46" s="1"/>
  <c r="P38" i="46"/>
  <c r="E38" i="46"/>
  <c r="T37" i="46"/>
  <c r="S37" i="46"/>
  <c r="R37" i="46"/>
  <c r="Q37" i="46"/>
  <c r="P37" i="46"/>
  <c r="E37" i="46"/>
  <c r="U37" i="46" s="1"/>
  <c r="O35" i="46"/>
  <c r="N35" i="46"/>
  <c r="M35" i="46"/>
  <c r="S35" i="46" s="1"/>
  <c r="L35" i="46"/>
  <c r="R35" i="46" s="1"/>
  <c r="K35" i="46"/>
  <c r="J35" i="46"/>
  <c r="I35" i="46"/>
  <c r="Q35" i="46" s="1"/>
  <c r="H35" i="46"/>
  <c r="P35" i="46" s="1"/>
  <c r="G35" i="46"/>
  <c r="F35" i="46"/>
  <c r="E35" i="46"/>
  <c r="C35" i="46"/>
  <c r="B35" i="46"/>
  <c r="S34" i="46"/>
  <c r="R34" i="46"/>
  <c r="Q34" i="46"/>
  <c r="P34" i="46"/>
  <c r="T34" i="46" s="1"/>
  <c r="E34" i="46"/>
  <c r="U34" i="46" s="1"/>
  <c r="O32" i="46"/>
  <c r="N32" i="46"/>
  <c r="M32" i="46"/>
  <c r="S32" i="46" s="1"/>
  <c r="L32" i="46"/>
  <c r="R32" i="46" s="1"/>
  <c r="K32" i="46"/>
  <c r="J32" i="46"/>
  <c r="I32" i="46"/>
  <c r="Q32" i="46" s="1"/>
  <c r="H32" i="46"/>
  <c r="P32" i="46" s="1"/>
  <c r="G32" i="46"/>
  <c r="F32" i="46"/>
  <c r="C32" i="46"/>
  <c r="B32" i="46"/>
  <c r="E32" i="46" s="1"/>
  <c r="T31" i="46"/>
  <c r="S31" i="46"/>
  <c r="R31" i="46"/>
  <c r="Q31" i="46"/>
  <c r="P31" i="46"/>
  <c r="E31" i="46"/>
  <c r="U31" i="46" s="1"/>
  <c r="S30" i="46"/>
  <c r="R30" i="46"/>
  <c r="Q30" i="46"/>
  <c r="P30" i="46"/>
  <c r="E30" i="46"/>
  <c r="U30" i="46" s="1"/>
  <c r="S29" i="46"/>
  <c r="R29" i="46"/>
  <c r="Q29" i="46"/>
  <c r="P29" i="46"/>
  <c r="E29" i="46"/>
  <c r="U29" i="46" s="1"/>
  <c r="S28" i="46"/>
  <c r="R28" i="46"/>
  <c r="Q28" i="46"/>
  <c r="P28" i="46"/>
  <c r="E28" i="46"/>
  <c r="T28" i="46" s="1"/>
  <c r="W26" i="46"/>
  <c r="V26" i="46"/>
  <c r="O26" i="46"/>
  <c r="N26" i="46"/>
  <c r="M26" i="46"/>
  <c r="S26" i="46" s="1"/>
  <c r="L26" i="46"/>
  <c r="R26" i="46" s="1"/>
  <c r="K26" i="46"/>
  <c r="J26" i="46"/>
  <c r="I26" i="46"/>
  <c r="H26" i="46"/>
  <c r="G26" i="46"/>
  <c r="F26" i="46"/>
  <c r="C26" i="46"/>
  <c r="B26" i="46"/>
  <c r="S25" i="46"/>
  <c r="R25" i="46"/>
  <c r="Q25" i="46"/>
  <c r="P25" i="46"/>
  <c r="E25" i="46"/>
  <c r="U25" i="46" s="1"/>
  <c r="S24" i="46"/>
  <c r="R24" i="46"/>
  <c r="Q24" i="46"/>
  <c r="P24" i="46"/>
  <c r="E24" i="46"/>
  <c r="U24" i="46" s="1"/>
  <c r="S23" i="46"/>
  <c r="R23" i="46"/>
  <c r="Q23" i="46"/>
  <c r="P23" i="46"/>
  <c r="E23" i="46"/>
  <c r="T23" i="46" s="1"/>
  <c r="T22" i="46"/>
  <c r="S22" i="46"/>
  <c r="R22" i="46"/>
  <c r="Q22" i="46"/>
  <c r="P22" i="46"/>
  <c r="E22" i="46"/>
  <c r="U22" i="46" s="1"/>
  <c r="U21" i="46"/>
  <c r="S21" i="46"/>
  <c r="R21" i="46"/>
  <c r="Q21" i="46"/>
  <c r="P21" i="46"/>
  <c r="E21" i="46"/>
  <c r="T21" i="46" s="1"/>
  <c r="U20" i="46"/>
  <c r="T20" i="46"/>
  <c r="S20" i="46"/>
  <c r="R20" i="46"/>
  <c r="Q20" i="46"/>
  <c r="P20" i="46"/>
  <c r="E20" i="46"/>
  <c r="U19" i="46"/>
  <c r="T19" i="46"/>
  <c r="S19" i="46"/>
  <c r="R19" i="46"/>
  <c r="Q19" i="46"/>
  <c r="P19" i="46"/>
  <c r="E19" i="46"/>
  <c r="O17" i="46"/>
  <c r="N17" i="46"/>
  <c r="R17" i="46" s="1"/>
  <c r="M17" i="46"/>
  <c r="S17" i="46" s="1"/>
  <c r="L17" i="46"/>
  <c r="K17" i="46"/>
  <c r="J17" i="46"/>
  <c r="I17" i="46"/>
  <c r="Q17" i="46" s="1"/>
  <c r="H17" i="46"/>
  <c r="P17" i="46" s="1"/>
  <c r="G17" i="46"/>
  <c r="F17" i="46"/>
  <c r="E17" i="46"/>
  <c r="C17" i="46"/>
  <c r="B17" i="46"/>
  <c r="U16" i="46"/>
  <c r="T16" i="46"/>
  <c r="S16" i="46"/>
  <c r="R16" i="46"/>
  <c r="Q16" i="46"/>
  <c r="P16" i="46"/>
  <c r="E16" i="46"/>
  <c r="T15" i="46"/>
  <c r="S15" i="46"/>
  <c r="R15" i="46"/>
  <c r="Q15" i="46"/>
  <c r="P15" i="46"/>
  <c r="E15" i="46"/>
  <c r="U15" i="46" s="1"/>
  <c r="S14" i="46"/>
  <c r="R14" i="46"/>
  <c r="Q14" i="46"/>
  <c r="P14" i="46"/>
  <c r="E14" i="46"/>
  <c r="U14" i="46" s="1"/>
  <c r="S13" i="46"/>
  <c r="R13" i="46"/>
  <c r="Q13" i="46"/>
  <c r="P13" i="46"/>
  <c r="E13" i="46"/>
  <c r="U13" i="46" s="1"/>
  <c r="S12" i="46"/>
  <c r="R12" i="46"/>
  <c r="Q12" i="46"/>
  <c r="P12" i="46"/>
  <c r="E12" i="46"/>
  <c r="T12" i="46" s="1"/>
  <c r="T11" i="46"/>
  <c r="S11" i="46"/>
  <c r="R11" i="46"/>
  <c r="Q11" i="46"/>
  <c r="P11" i="46"/>
  <c r="E11" i="46"/>
  <c r="U11" i="46" s="1"/>
  <c r="U10" i="46"/>
  <c r="S10" i="46"/>
  <c r="R10" i="46"/>
  <c r="Q10" i="46"/>
  <c r="P10" i="46"/>
  <c r="E10" i="46"/>
  <c r="T10" i="46" s="1"/>
  <c r="U9" i="46"/>
  <c r="T9" i="46"/>
  <c r="S9" i="46"/>
  <c r="R9" i="46"/>
  <c r="Q9" i="46"/>
  <c r="P9" i="46"/>
  <c r="E9" i="46"/>
  <c r="U96" i="45"/>
  <c r="T96" i="45"/>
  <c r="S96" i="45"/>
  <c r="R96" i="45"/>
  <c r="Q96" i="45"/>
  <c r="P96" i="45"/>
  <c r="E96" i="45"/>
  <c r="T95" i="45"/>
  <c r="S95" i="45"/>
  <c r="R95" i="45"/>
  <c r="Q95" i="45"/>
  <c r="P95" i="45"/>
  <c r="E95" i="45"/>
  <c r="U95" i="45" s="1"/>
  <c r="S94" i="45"/>
  <c r="R94" i="45"/>
  <c r="Q94" i="45"/>
  <c r="P94" i="45"/>
  <c r="E94" i="45"/>
  <c r="U94" i="45" s="1"/>
  <c r="S93" i="45"/>
  <c r="R93" i="45"/>
  <c r="Q93" i="45"/>
  <c r="P93" i="45"/>
  <c r="E93" i="45"/>
  <c r="U93" i="45" s="1"/>
  <c r="S92" i="45"/>
  <c r="R92" i="45"/>
  <c r="Q92" i="45"/>
  <c r="P92" i="45"/>
  <c r="E92" i="45"/>
  <c r="T92" i="45" s="1"/>
  <c r="T91" i="45"/>
  <c r="S91" i="45"/>
  <c r="R91" i="45"/>
  <c r="Q91" i="45"/>
  <c r="P91" i="45"/>
  <c r="E91" i="45"/>
  <c r="U91" i="45" s="1"/>
  <c r="U90" i="45"/>
  <c r="S90" i="45"/>
  <c r="R90" i="45"/>
  <c r="Q90" i="45"/>
  <c r="P90" i="45"/>
  <c r="E90" i="45"/>
  <c r="T90" i="45" s="1"/>
  <c r="U89" i="45"/>
  <c r="T89" i="45"/>
  <c r="S89" i="45"/>
  <c r="R89" i="45"/>
  <c r="Q89" i="45"/>
  <c r="P89" i="45"/>
  <c r="E89" i="45"/>
  <c r="U88" i="45"/>
  <c r="T88" i="45"/>
  <c r="S88" i="45"/>
  <c r="S87" i="45" s="1"/>
  <c r="R88" i="45"/>
  <c r="Q88" i="45"/>
  <c r="P88" i="45"/>
  <c r="E88" i="45"/>
  <c r="O75" i="45"/>
  <c r="N75" i="45"/>
  <c r="M75" i="45"/>
  <c r="L75" i="45"/>
  <c r="K75" i="45"/>
  <c r="J75" i="45"/>
  <c r="I75" i="45"/>
  <c r="H75" i="45"/>
  <c r="P75" i="45" s="1"/>
  <c r="G75" i="45"/>
  <c r="F75" i="45"/>
  <c r="C75" i="45"/>
  <c r="B75" i="45"/>
  <c r="R74" i="45"/>
  <c r="O74" i="45"/>
  <c r="S74" i="45" s="1"/>
  <c r="N74" i="45"/>
  <c r="M74" i="45"/>
  <c r="L74" i="45"/>
  <c r="K74" i="45"/>
  <c r="J74" i="45"/>
  <c r="I74" i="45"/>
  <c r="Q74" i="45" s="1"/>
  <c r="H74" i="45"/>
  <c r="P74" i="45" s="1"/>
  <c r="G74" i="45"/>
  <c r="F74" i="45"/>
  <c r="C74" i="45"/>
  <c r="B74" i="45"/>
  <c r="E74" i="45" s="1"/>
  <c r="S73" i="45"/>
  <c r="R73" i="45"/>
  <c r="O73" i="45"/>
  <c r="N73" i="45"/>
  <c r="M73" i="45"/>
  <c r="L73" i="45"/>
  <c r="K73" i="45"/>
  <c r="J73" i="45"/>
  <c r="I73" i="45"/>
  <c r="Q73" i="45" s="1"/>
  <c r="H73" i="45"/>
  <c r="P73" i="45" s="1"/>
  <c r="G73" i="45"/>
  <c r="F73" i="45"/>
  <c r="C73" i="45"/>
  <c r="B73" i="45"/>
  <c r="E73" i="45" s="1"/>
  <c r="U72" i="45"/>
  <c r="S72" i="45"/>
  <c r="R72" i="45"/>
  <c r="Q72" i="45"/>
  <c r="P72" i="45"/>
  <c r="E72" i="45"/>
  <c r="T72" i="45" s="1"/>
  <c r="U71" i="45"/>
  <c r="T71" i="45"/>
  <c r="S71" i="45"/>
  <c r="R71" i="45"/>
  <c r="Q71" i="45"/>
  <c r="P71" i="45"/>
  <c r="E71" i="45"/>
  <c r="O69" i="45"/>
  <c r="N69" i="45"/>
  <c r="M69" i="45"/>
  <c r="L69" i="45"/>
  <c r="R69" i="45" s="1"/>
  <c r="K69" i="45"/>
  <c r="J69" i="45"/>
  <c r="I69" i="45"/>
  <c r="H69" i="45"/>
  <c r="G69" i="45"/>
  <c r="F69" i="45"/>
  <c r="C69" i="45"/>
  <c r="B69" i="45"/>
  <c r="O68" i="45"/>
  <c r="N68" i="45"/>
  <c r="M68" i="45"/>
  <c r="S68" i="45" s="1"/>
  <c r="L68" i="45"/>
  <c r="R68" i="45" s="1"/>
  <c r="K68" i="45"/>
  <c r="J68" i="45"/>
  <c r="I68" i="45"/>
  <c r="H68" i="45"/>
  <c r="G68" i="45"/>
  <c r="F68" i="45"/>
  <c r="C68" i="45"/>
  <c r="B68" i="45"/>
  <c r="E68" i="45" s="1"/>
  <c r="U67" i="45"/>
  <c r="S67" i="45"/>
  <c r="R67" i="45"/>
  <c r="Q67" i="45"/>
  <c r="P67" i="45"/>
  <c r="E67" i="45"/>
  <c r="T67" i="45" s="1"/>
  <c r="U66" i="45"/>
  <c r="T66" i="45"/>
  <c r="S66" i="45"/>
  <c r="R66" i="45"/>
  <c r="Q66" i="45"/>
  <c r="P66" i="45"/>
  <c r="E66" i="45"/>
  <c r="S65" i="45"/>
  <c r="R65" i="45"/>
  <c r="Q65" i="45"/>
  <c r="P65" i="45"/>
  <c r="E65" i="45"/>
  <c r="U65" i="45" s="1"/>
  <c r="S64" i="45"/>
  <c r="R64" i="45"/>
  <c r="Q64" i="45"/>
  <c r="P64" i="45"/>
  <c r="E64" i="45"/>
  <c r="U64" i="45" s="1"/>
  <c r="S63" i="45"/>
  <c r="R63" i="45"/>
  <c r="Q63" i="45"/>
  <c r="P63" i="45"/>
  <c r="E63" i="45"/>
  <c r="O61" i="45"/>
  <c r="N61" i="45"/>
  <c r="M61" i="45"/>
  <c r="S61" i="45" s="1"/>
  <c r="L61" i="45"/>
  <c r="R61" i="45" s="1"/>
  <c r="K61" i="45"/>
  <c r="J61" i="45"/>
  <c r="I61" i="45"/>
  <c r="H61" i="45"/>
  <c r="C61" i="45"/>
  <c r="B61" i="45"/>
  <c r="S60" i="45"/>
  <c r="R60" i="45"/>
  <c r="Q60" i="45"/>
  <c r="P60" i="45"/>
  <c r="E60" i="45"/>
  <c r="T60" i="45" s="1"/>
  <c r="S59" i="45"/>
  <c r="R59" i="45"/>
  <c r="Q59" i="45"/>
  <c r="P59" i="45"/>
  <c r="E59" i="45"/>
  <c r="U59" i="45" s="1"/>
  <c r="S58" i="45"/>
  <c r="R58" i="45"/>
  <c r="Q58" i="45"/>
  <c r="P58" i="45"/>
  <c r="E58" i="45"/>
  <c r="T58" i="45" s="1"/>
  <c r="U57" i="45"/>
  <c r="S57" i="45"/>
  <c r="R57" i="45"/>
  <c r="Q57" i="45"/>
  <c r="P57" i="45"/>
  <c r="E57" i="45"/>
  <c r="T57" i="45" s="1"/>
  <c r="O55" i="45"/>
  <c r="S55" i="45" s="1"/>
  <c r="N55" i="45"/>
  <c r="M55" i="45"/>
  <c r="L55" i="45"/>
  <c r="K55" i="45"/>
  <c r="J55" i="45"/>
  <c r="I55" i="45"/>
  <c r="H55" i="45"/>
  <c r="G55" i="45"/>
  <c r="F55" i="45"/>
  <c r="C55" i="45"/>
  <c r="B55" i="45"/>
  <c r="U54" i="45"/>
  <c r="T54" i="45"/>
  <c r="S54" i="45"/>
  <c r="R54" i="45"/>
  <c r="Q54" i="45"/>
  <c r="P54" i="45"/>
  <c r="E54" i="45"/>
  <c r="T53" i="45"/>
  <c r="S53" i="45"/>
  <c r="R53" i="45"/>
  <c r="Q53" i="45"/>
  <c r="U53" i="45" s="1"/>
  <c r="P53" i="45"/>
  <c r="E53" i="45"/>
  <c r="T52" i="45"/>
  <c r="S52" i="45"/>
  <c r="R52" i="45"/>
  <c r="Q52" i="45"/>
  <c r="P52" i="45"/>
  <c r="E52" i="45"/>
  <c r="U52" i="45" s="1"/>
  <c r="S51" i="45"/>
  <c r="R51" i="45"/>
  <c r="Q51" i="45"/>
  <c r="P51" i="45"/>
  <c r="E51" i="45"/>
  <c r="U51" i="45" s="1"/>
  <c r="S50" i="45"/>
  <c r="R50" i="45"/>
  <c r="Q50" i="45"/>
  <c r="P50" i="45"/>
  <c r="E50" i="45"/>
  <c r="U50" i="45" s="1"/>
  <c r="S49" i="45"/>
  <c r="R49" i="45"/>
  <c r="Q49" i="45"/>
  <c r="P49" i="45"/>
  <c r="E49" i="45"/>
  <c r="T49" i="45" s="1"/>
  <c r="S48" i="45"/>
  <c r="R48" i="45"/>
  <c r="Q48" i="45"/>
  <c r="P48" i="45"/>
  <c r="E48" i="45"/>
  <c r="S47" i="45"/>
  <c r="R47" i="45"/>
  <c r="Q47" i="45"/>
  <c r="P47" i="45"/>
  <c r="E47" i="45"/>
  <c r="T47" i="45" s="1"/>
  <c r="U46" i="45"/>
  <c r="T46" i="45"/>
  <c r="S46" i="45"/>
  <c r="R46" i="45"/>
  <c r="Q46" i="45"/>
  <c r="P46" i="45"/>
  <c r="E46" i="45"/>
  <c r="T45" i="45"/>
  <c r="S45" i="45"/>
  <c r="R45" i="45"/>
  <c r="Q45" i="45"/>
  <c r="U45" i="45" s="1"/>
  <c r="P45" i="45"/>
  <c r="E45" i="45"/>
  <c r="S44" i="45"/>
  <c r="R44" i="45"/>
  <c r="Q44" i="45"/>
  <c r="P44" i="45"/>
  <c r="E44" i="45"/>
  <c r="U44" i="45" s="1"/>
  <c r="O42" i="45"/>
  <c r="N42" i="45"/>
  <c r="M42" i="45"/>
  <c r="S42" i="45" s="1"/>
  <c r="L42" i="45"/>
  <c r="R42" i="45" s="1"/>
  <c r="K42" i="45"/>
  <c r="J42" i="45"/>
  <c r="I42" i="45"/>
  <c r="H42" i="45"/>
  <c r="G42" i="45"/>
  <c r="F42" i="45"/>
  <c r="C42" i="45"/>
  <c r="B42" i="45"/>
  <c r="E42" i="45" s="1"/>
  <c r="T41" i="45"/>
  <c r="S41" i="45"/>
  <c r="R41" i="45"/>
  <c r="Q41" i="45"/>
  <c r="P41" i="45"/>
  <c r="E41" i="45"/>
  <c r="U41" i="45" s="1"/>
  <c r="S40" i="45"/>
  <c r="R40" i="45"/>
  <c r="Q40" i="45"/>
  <c r="P40" i="45"/>
  <c r="E40" i="45"/>
  <c r="U40" i="45" s="1"/>
  <c r="S39" i="45"/>
  <c r="R39" i="45"/>
  <c r="Q39" i="45"/>
  <c r="P39" i="45"/>
  <c r="E39" i="45"/>
  <c r="U39" i="45" s="1"/>
  <c r="S38" i="45"/>
  <c r="R38" i="45"/>
  <c r="Q38" i="45"/>
  <c r="P38" i="45"/>
  <c r="E38" i="45"/>
  <c r="T38" i="45" s="1"/>
  <c r="S37" i="45"/>
  <c r="R37" i="45"/>
  <c r="Q37" i="45"/>
  <c r="P37" i="45"/>
  <c r="E37" i="45"/>
  <c r="S35" i="45"/>
  <c r="O35" i="45"/>
  <c r="N35" i="45"/>
  <c r="M35" i="45"/>
  <c r="L35" i="45"/>
  <c r="R35" i="45" s="1"/>
  <c r="K35" i="45"/>
  <c r="J35" i="45"/>
  <c r="I35" i="45"/>
  <c r="Q35" i="45" s="1"/>
  <c r="H35" i="45"/>
  <c r="P35" i="45" s="1"/>
  <c r="G35" i="45"/>
  <c r="F35" i="45"/>
  <c r="C35" i="45"/>
  <c r="B35" i="45"/>
  <c r="S34" i="45"/>
  <c r="R34" i="45"/>
  <c r="Q34" i="45"/>
  <c r="P34" i="45"/>
  <c r="E34" i="45"/>
  <c r="O32" i="45"/>
  <c r="N32" i="45"/>
  <c r="M32" i="45"/>
  <c r="S32" i="45" s="1"/>
  <c r="L32" i="45"/>
  <c r="K32" i="45"/>
  <c r="J32" i="45"/>
  <c r="I32" i="45"/>
  <c r="H32" i="45"/>
  <c r="G32" i="45"/>
  <c r="F32" i="45"/>
  <c r="C32" i="45"/>
  <c r="B32" i="45"/>
  <c r="S31" i="45"/>
  <c r="R31" i="45"/>
  <c r="Q31" i="45"/>
  <c r="P31" i="45"/>
  <c r="E31" i="45"/>
  <c r="U30" i="45"/>
  <c r="S30" i="45"/>
  <c r="R30" i="45"/>
  <c r="Q30" i="45"/>
  <c r="P30" i="45"/>
  <c r="E30" i="45"/>
  <c r="T30" i="45" s="1"/>
  <c r="U29" i="45"/>
  <c r="T29" i="45"/>
  <c r="S29" i="45"/>
  <c r="R29" i="45"/>
  <c r="Q29" i="45"/>
  <c r="P29" i="45"/>
  <c r="E29" i="45"/>
  <c r="T28" i="45"/>
  <c r="S28" i="45"/>
  <c r="R28" i="45"/>
  <c r="Q28" i="45"/>
  <c r="P28" i="45"/>
  <c r="E28" i="45"/>
  <c r="U28" i="45" s="1"/>
  <c r="O26" i="45"/>
  <c r="N26" i="45"/>
  <c r="M26" i="45"/>
  <c r="S26" i="45" s="1"/>
  <c r="L26" i="45"/>
  <c r="R26" i="45" s="1"/>
  <c r="K26" i="45"/>
  <c r="J26" i="45"/>
  <c r="I26" i="45"/>
  <c r="H26" i="45"/>
  <c r="G26" i="45"/>
  <c r="F26" i="45"/>
  <c r="C26" i="45"/>
  <c r="B26" i="45"/>
  <c r="E26" i="45" s="1"/>
  <c r="S25" i="45"/>
  <c r="R25" i="45"/>
  <c r="Q25" i="45"/>
  <c r="P25" i="45"/>
  <c r="E25" i="45"/>
  <c r="U25" i="45" s="1"/>
  <c r="T24" i="45"/>
  <c r="S24" i="45"/>
  <c r="R24" i="45"/>
  <c r="Q24" i="45"/>
  <c r="P24" i="45"/>
  <c r="E24" i="45"/>
  <c r="U24" i="45" s="1"/>
  <c r="S23" i="45"/>
  <c r="R23" i="45"/>
  <c r="Q23" i="45"/>
  <c r="P23" i="45"/>
  <c r="E23" i="45"/>
  <c r="U23" i="45" s="1"/>
  <c r="S22" i="45"/>
  <c r="R22" i="45"/>
  <c r="Q22" i="45"/>
  <c r="P22" i="45"/>
  <c r="E22" i="45"/>
  <c r="U22" i="45" s="1"/>
  <c r="S21" i="45"/>
  <c r="R21" i="45"/>
  <c r="Q21" i="45"/>
  <c r="P21" i="45"/>
  <c r="E21" i="45"/>
  <c r="T21" i="45" s="1"/>
  <c r="S20" i="45"/>
  <c r="R20" i="45"/>
  <c r="Q20" i="45"/>
  <c r="P20" i="45"/>
  <c r="E20" i="45"/>
  <c r="U19" i="45"/>
  <c r="S19" i="45"/>
  <c r="R19" i="45"/>
  <c r="Q19" i="45"/>
  <c r="P19" i="45"/>
  <c r="E19" i="45"/>
  <c r="T19" i="45" s="1"/>
  <c r="S17" i="45"/>
  <c r="R17" i="45"/>
  <c r="O17" i="45"/>
  <c r="N17" i="45"/>
  <c r="M17" i="45"/>
  <c r="L17" i="45"/>
  <c r="K17" i="45"/>
  <c r="J17" i="45"/>
  <c r="I17" i="45"/>
  <c r="H17" i="45"/>
  <c r="P17" i="45" s="1"/>
  <c r="G17" i="45"/>
  <c r="F17" i="45"/>
  <c r="C17" i="45"/>
  <c r="B17" i="45"/>
  <c r="E17" i="45" s="1"/>
  <c r="U16" i="45"/>
  <c r="S16" i="45"/>
  <c r="R16" i="45"/>
  <c r="Q16" i="45"/>
  <c r="P16" i="45"/>
  <c r="E16" i="45"/>
  <c r="T16" i="45" s="1"/>
  <c r="U15" i="45"/>
  <c r="T15" i="45"/>
  <c r="S15" i="45"/>
  <c r="R15" i="45"/>
  <c r="Q15" i="45"/>
  <c r="P15" i="45"/>
  <c r="E15" i="45"/>
  <c r="U14" i="45"/>
  <c r="T14" i="45"/>
  <c r="S14" i="45"/>
  <c r="R14" i="45"/>
  <c r="Q14" i="45"/>
  <c r="P14" i="45"/>
  <c r="E14" i="45"/>
  <c r="T13" i="45"/>
  <c r="S13" i="45"/>
  <c r="R13" i="45"/>
  <c r="Q13" i="45"/>
  <c r="P13" i="45"/>
  <c r="E13" i="45"/>
  <c r="U13" i="45" s="1"/>
  <c r="S12" i="45"/>
  <c r="R12" i="45"/>
  <c r="Q12" i="45"/>
  <c r="P12" i="45"/>
  <c r="E12" i="45"/>
  <c r="U12" i="45" s="1"/>
  <c r="S11" i="45"/>
  <c r="R11" i="45"/>
  <c r="Q11" i="45"/>
  <c r="P11" i="45"/>
  <c r="E11" i="45"/>
  <c r="U11" i="45" s="1"/>
  <c r="S10" i="45"/>
  <c r="R10" i="45"/>
  <c r="Q10" i="45"/>
  <c r="P10" i="45"/>
  <c r="E10" i="45"/>
  <c r="S9" i="45"/>
  <c r="R9" i="45"/>
  <c r="Q9" i="45"/>
  <c r="P9" i="45"/>
  <c r="E9" i="45"/>
  <c r="U96" i="44"/>
  <c r="S96" i="44"/>
  <c r="R96" i="44"/>
  <c r="Q96" i="44"/>
  <c r="P96" i="44"/>
  <c r="E96" i="44"/>
  <c r="T96" i="44" s="1"/>
  <c r="U95" i="44"/>
  <c r="T95" i="44"/>
  <c r="S95" i="44"/>
  <c r="R95" i="44"/>
  <c r="Q95" i="44"/>
  <c r="P95" i="44"/>
  <c r="E95" i="44"/>
  <c r="U94" i="44"/>
  <c r="T94" i="44"/>
  <c r="S94" i="44"/>
  <c r="R94" i="44"/>
  <c r="Q94" i="44"/>
  <c r="P94" i="44"/>
  <c r="E94" i="44"/>
  <c r="T93" i="44"/>
  <c r="S93" i="44"/>
  <c r="R93" i="44"/>
  <c r="Q93" i="44"/>
  <c r="P93" i="44"/>
  <c r="E93" i="44"/>
  <c r="U93" i="44" s="1"/>
  <c r="S92" i="44"/>
  <c r="R92" i="44"/>
  <c r="Q92" i="44"/>
  <c r="P92" i="44"/>
  <c r="E92" i="44"/>
  <c r="U92" i="44" s="1"/>
  <c r="S91" i="44"/>
  <c r="R91" i="44"/>
  <c r="Q91" i="44"/>
  <c r="P91" i="44"/>
  <c r="E91" i="44"/>
  <c r="U91" i="44" s="1"/>
  <c r="S90" i="44"/>
  <c r="R90" i="44"/>
  <c r="Q90" i="44"/>
  <c r="P90" i="44"/>
  <c r="E90" i="44"/>
  <c r="T90" i="44" s="1"/>
  <c r="S89" i="44"/>
  <c r="R89" i="44"/>
  <c r="Q89" i="44"/>
  <c r="P89" i="44"/>
  <c r="E89" i="44"/>
  <c r="U88" i="44"/>
  <c r="S88" i="44"/>
  <c r="R88" i="44"/>
  <c r="Q88" i="44"/>
  <c r="P88" i="44"/>
  <c r="E88" i="44"/>
  <c r="T88" i="44" s="1"/>
  <c r="W75" i="44"/>
  <c r="V75" i="44"/>
  <c r="O75" i="44"/>
  <c r="N75" i="44"/>
  <c r="M75" i="44"/>
  <c r="S75" i="44" s="1"/>
  <c r="L75" i="44"/>
  <c r="R75" i="44" s="1"/>
  <c r="K75" i="44"/>
  <c r="J75" i="44"/>
  <c r="I75" i="44"/>
  <c r="H75" i="44"/>
  <c r="G75" i="44"/>
  <c r="F75" i="44"/>
  <c r="C75" i="44"/>
  <c r="B75" i="44"/>
  <c r="O74" i="44"/>
  <c r="N74" i="44"/>
  <c r="M74" i="44"/>
  <c r="S74" i="44" s="1"/>
  <c r="L74" i="44"/>
  <c r="R74" i="44" s="1"/>
  <c r="K74" i="44"/>
  <c r="J74" i="44"/>
  <c r="I74" i="44"/>
  <c r="Q74" i="44" s="1"/>
  <c r="H74" i="44"/>
  <c r="P74" i="44" s="1"/>
  <c r="G74" i="44"/>
  <c r="F74" i="44"/>
  <c r="E74" i="44"/>
  <c r="C74" i="44"/>
  <c r="B74" i="44"/>
  <c r="O73" i="44"/>
  <c r="N73" i="44"/>
  <c r="M73" i="44"/>
  <c r="L73" i="44"/>
  <c r="R73" i="44" s="1"/>
  <c r="K73" i="44"/>
  <c r="J73" i="44"/>
  <c r="I73" i="44"/>
  <c r="Q73" i="44" s="1"/>
  <c r="H73" i="44"/>
  <c r="P73" i="44" s="1"/>
  <c r="G73" i="44"/>
  <c r="F73" i="44"/>
  <c r="C73" i="44"/>
  <c r="E73" i="44" s="1"/>
  <c r="B73" i="44"/>
  <c r="S72" i="44"/>
  <c r="R72" i="44"/>
  <c r="Q72" i="44"/>
  <c r="P72" i="44"/>
  <c r="E72" i="44"/>
  <c r="U72" i="44" s="1"/>
  <c r="S71" i="44"/>
  <c r="R71" i="44"/>
  <c r="Q71" i="44"/>
  <c r="P71" i="44"/>
  <c r="E71" i="44"/>
  <c r="W69" i="44"/>
  <c r="V69" i="44"/>
  <c r="O69" i="44"/>
  <c r="N69" i="44"/>
  <c r="M69" i="44"/>
  <c r="L69" i="44"/>
  <c r="K69" i="44"/>
  <c r="J69" i="44"/>
  <c r="I69" i="44"/>
  <c r="H69" i="44"/>
  <c r="G69" i="44"/>
  <c r="F69" i="44"/>
  <c r="C69" i="44"/>
  <c r="B69" i="44"/>
  <c r="O68" i="44"/>
  <c r="N68" i="44"/>
  <c r="M68" i="44"/>
  <c r="S68" i="44" s="1"/>
  <c r="L68" i="44"/>
  <c r="R68" i="44" s="1"/>
  <c r="K68" i="44"/>
  <c r="J68" i="44"/>
  <c r="I68" i="44"/>
  <c r="H68" i="44"/>
  <c r="G68" i="44"/>
  <c r="F68" i="44"/>
  <c r="C68" i="44"/>
  <c r="B68" i="44"/>
  <c r="E68" i="44" s="1"/>
  <c r="U67" i="44"/>
  <c r="T67" i="44"/>
  <c r="S67" i="44"/>
  <c r="R67" i="44"/>
  <c r="Q67" i="44"/>
  <c r="P67" i="44"/>
  <c r="E67" i="44"/>
  <c r="T66" i="44"/>
  <c r="S66" i="44"/>
  <c r="R66" i="44"/>
  <c r="Q66" i="44"/>
  <c r="P66" i="44"/>
  <c r="E66" i="44"/>
  <c r="U66" i="44" s="1"/>
  <c r="S65" i="44"/>
  <c r="R65" i="44"/>
  <c r="Q65" i="44"/>
  <c r="P65" i="44"/>
  <c r="E65" i="44"/>
  <c r="U65" i="44" s="1"/>
  <c r="S64" i="44"/>
  <c r="R64" i="44"/>
  <c r="Q64" i="44"/>
  <c r="P64" i="44"/>
  <c r="E64" i="44"/>
  <c r="U64" i="44" s="1"/>
  <c r="S63" i="44"/>
  <c r="R63" i="44"/>
  <c r="Q63" i="44"/>
  <c r="P63" i="44"/>
  <c r="E63" i="44"/>
  <c r="U63" i="44" s="1"/>
  <c r="O61" i="44"/>
  <c r="N61" i="44"/>
  <c r="M61" i="44"/>
  <c r="S61" i="44" s="1"/>
  <c r="L61" i="44"/>
  <c r="R61" i="44" s="1"/>
  <c r="K61" i="44"/>
  <c r="J61" i="44"/>
  <c r="I61" i="44"/>
  <c r="H61" i="44"/>
  <c r="C61" i="44"/>
  <c r="B61" i="44"/>
  <c r="E61" i="44" s="1"/>
  <c r="U60" i="44"/>
  <c r="S60" i="44"/>
  <c r="R60" i="44"/>
  <c r="Q60" i="44"/>
  <c r="P60" i="44"/>
  <c r="E60" i="44"/>
  <c r="T60" i="44" s="1"/>
  <c r="U59" i="44"/>
  <c r="T59" i="44"/>
  <c r="S59" i="44"/>
  <c r="R59" i="44"/>
  <c r="Q59" i="44"/>
  <c r="P59" i="44"/>
  <c r="E59" i="44"/>
  <c r="U58" i="44"/>
  <c r="T58" i="44"/>
  <c r="S58" i="44"/>
  <c r="R58" i="44"/>
  <c r="Q58" i="44"/>
  <c r="P58" i="44"/>
  <c r="E58" i="44"/>
  <c r="S57" i="44"/>
  <c r="R57" i="44"/>
  <c r="Q57" i="44"/>
  <c r="P57" i="44"/>
  <c r="E57" i="44"/>
  <c r="U57" i="44" s="1"/>
  <c r="O55" i="44"/>
  <c r="N55" i="44"/>
  <c r="M55" i="44"/>
  <c r="S55" i="44" s="1"/>
  <c r="L55" i="44"/>
  <c r="R55" i="44" s="1"/>
  <c r="K55" i="44"/>
  <c r="J55" i="44"/>
  <c r="I55" i="44"/>
  <c r="H55" i="44"/>
  <c r="P55" i="44" s="1"/>
  <c r="G55" i="44"/>
  <c r="F55" i="44"/>
  <c r="C55" i="44"/>
  <c r="B55" i="44"/>
  <c r="T54" i="44"/>
  <c r="S54" i="44"/>
  <c r="R54" i="44"/>
  <c r="Q54" i="44"/>
  <c r="P54" i="44"/>
  <c r="E54" i="44"/>
  <c r="U54" i="44" s="1"/>
  <c r="S53" i="44"/>
  <c r="R53" i="44"/>
  <c r="Q53" i="44"/>
  <c r="P53" i="44"/>
  <c r="E53" i="44"/>
  <c r="U53" i="44" s="1"/>
  <c r="S52" i="44"/>
  <c r="R52" i="44"/>
  <c r="Q52" i="44"/>
  <c r="P52" i="44"/>
  <c r="E52" i="44"/>
  <c r="U52" i="44" s="1"/>
  <c r="S51" i="44"/>
  <c r="R51" i="44"/>
  <c r="Q51" i="44"/>
  <c r="P51" i="44"/>
  <c r="E51" i="44"/>
  <c r="S50" i="44"/>
  <c r="R50" i="44"/>
  <c r="Q50" i="44"/>
  <c r="P50" i="44"/>
  <c r="E50" i="44"/>
  <c r="U49" i="44"/>
  <c r="S49" i="44"/>
  <c r="R49" i="44"/>
  <c r="Q49" i="44"/>
  <c r="P49" i="44"/>
  <c r="E49" i="44"/>
  <c r="T49" i="44" s="1"/>
  <c r="U48" i="44"/>
  <c r="T48" i="44"/>
  <c r="S48" i="44"/>
  <c r="R48" i="44"/>
  <c r="Q48" i="44"/>
  <c r="P48" i="44"/>
  <c r="E48" i="44"/>
  <c r="T47" i="44"/>
  <c r="S47" i="44"/>
  <c r="R47" i="44"/>
  <c r="Q47" i="44"/>
  <c r="P47" i="44"/>
  <c r="E47" i="44"/>
  <c r="U47" i="44" s="1"/>
  <c r="T46" i="44"/>
  <c r="S46" i="44"/>
  <c r="R46" i="44"/>
  <c r="Q46" i="44"/>
  <c r="P46" i="44"/>
  <c r="E46" i="44"/>
  <c r="U46" i="44" s="1"/>
  <c r="S45" i="44"/>
  <c r="R45" i="44"/>
  <c r="Q45" i="44"/>
  <c r="P45" i="44"/>
  <c r="E45" i="44"/>
  <c r="S44" i="44"/>
  <c r="R44" i="44"/>
  <c r="Q44" i="44"/>
  <c r="P44" i="44"/>
  <c r="E44" i="44"/>
  <c r="U44" i="44" s="1"/>
  <c r="O42" i="44"/>
  <c r="N42" i="44"/>
  <c r="M42" i="44"/>
  <c r="S42" i="44" s="1"/>
  <c r="L42" i="44"/>
  <c r="K42" i="44"/>
  <c r="J42" i="44"/>
  <c r="I42" i="44"/>
  <c r="Q42" i="44" s="1"/>
  <c r="H42" i="44"/>
  <c r="G42" i="44"/>
  <c r="F42" i="44"/>
  <c r="E42" i="44"/>
  <c r="C42" i="44"/>
  <c r="B42" i="44"/>
  <c r="S41" i="44"/>
  <c r="R41" i="44"/>
  <c r="Q41" i="44"/>
  <c r="P41" i="44"/>
  <c r="E41" i="44"/>
  <c r="U41" i="44" s="1"/>
  <c r="S40" i="44"/>
  <c r="R40" i="44"/>
  <c r="Q40" i="44"/>
  <c r="P40" i="44"/>
  <c r="E40" i="44"/>
  <c r="S39" i="44"/>
  <c r="R39" i="44"/>
  <c r="Q39" i="44"/>
  <c r="P39" i="44"/>
  <c r="E39" i="44"/>
  <c r="U38" i="44"/>
  <c r="S38" i="44"/>
  <c r="R38" i="44"/>
  <c r="Q38" i="44"/>
  <c r="P38" i="44"/>
  <c r="E38" i="44"/>
  <c r="T38" i="44" s="1"/>
  <c r="U37" i="44"/>
  <c r="T37" i="44"/>
  <c r="S37" i="44"/>
  <c r="R37" i="44"/>
  <c r="Q37" i="44"/>
  <c r="P37" i="44"/>
  <c r="E37" i="44"/>
  <c r="S35" i="44"/>
  <c r="R35" i="44"/>
  <c r="O35" i="44"/>
  <c r="N35" i="44"/>
  <c r="M35" i="44"/>
  <c r="L35" i="44"/>
  <c r="K35" i="44"/>
  <c r="J35" i="44"/>
  <c r="I35" i="44"/>
  <c r="Q35" i="44" s="1"/>
  <c r="H35" i="44"/>
  <c r="G35" i="44"/>
  <c r="F35" i="44"/>
  <c r="C35" i="44"/>
  <c r="B35" i="44"/>
  <c r="E35" i="44" s="1"/>
  <c r="U34" i="44"/>
  <c r="T34" i="44"/>
  <c r="S34" i="44"/>
  <c r="R34" i="44"/>
  <c r="Q34" i="44"/>
  <c r="P34" i="44"/>
  <c r="E34" i="44"/>
  <c r="S32" i="44"/>
  <c r="O32" i="44"/>
  <c r="N32" i="44"/>
  <c r="M32" i="44"/>
  <c r="L32" i="44"/>
  <c r="R32" i="44" s="1"/>
  <c r="K32" i="44"/>
  <c r="J32" i="44"/>
  <c r="I32" i="44"/>
  <c r="Q32" i="44" s="1"/>
  <c r="H32" i="44"/>
  <c r="G32" i="44"/>
  <c r="F32" i="44"/>
  <c r="C32" i="44"/>
  <c r="B32" i="44"/>
  <c r="E32" i="44" s="1"/>
  <c r="U31" i="44"/>
  <c r="T31" i="44"/>
  <c r="S31" i="44"/>
  <c r="R31" i="44"/>
  <c r="Q31" i="44"/>
  <c r="P31" i="44"/>
  <c r="E31" i="44"/>
  <c r="U30" i="44"/>
  <c r="T30" i="44"/>
  <c r="S30" i="44"/>
  <c r="R30" i="44"/>
  <c r="Q30" i="44"/>
  <c r="P30" i="44"/>
  <c r="E30" i="44"/>
  <c r="T29" i="44"/>
  <c r="S29" i="44"/>
  <c r="R29" i="44"/>
  <c r="Q29" i="44"/>
  <c r="P29" i="44"/>
  <c r="E29" i="44"/>
  <c r="U29" i="44" s="1"/>
  <c r="S28" i="44"/>
  <c r="R28" i="44"/>
  <c r="Q28" i="44"/>
  <c r="P28" i="44"/>
  <c r="E28" i="44"/>
  <c r="U28" i="44" s="1"/>
  <c r="W26" i="44"/>
  <c r="V26" i="44"/>
  <c r="O26" i="44"/>
  <c r="N26" i="44"/>
  <c r="M26" i="44"/>
  <c r="S26" i="44" s="1"/>
  <c r="L26" i="44"/>
  <c r="R26" i="44" s="1"/>
  <c r="K26" i="44"/>
  <c r="J26" i="44"/>
  <c r="I26" i="44"/>
  <c r="Q26" i="44" s="1"/>
  <c r="H26" i="44"/>
  <c r="G26" i="44"/>
  <c r="F26" i="44"/>
  <c r="C26" i="44"/>
  <c r="B26" i="44"/>
  <c r="E26" i="44" s="1"/>
  <c r="U25" i="44"/>
  <c r="T25" i="44"/>
  <c r="S25" i="44"/>
  <c r="R25" i="44"/>
  <c r="Q25" i="44"/>
  <c r="P25" i="44"/>
  <c r="E25" i="44"/>
  <c r="T24" i="44"/>
  <c r="S24" i="44"/>
  <c r="R24" i="44"/>
  <c r="Q24" i="44"/>
  <c r="P24" i="44"/>
  <c r="E24" i="44"/>
  <c r="U24" i="44" s="1"/>
  <c r="S23" i="44"/>
  <c r="R23" i="44"/>
  <c r="Q23" i="44"/>
  <c r="P23" i="44"/>
  <c r="E23" i="44"/>
  <c r="S22" i="44"/>
  <c r="R22" i="44"/>
  <c r="Q22" i="44"/>
  <c r="P22" i="44"/>
  <c r="E22" i="44"/>
  <c r="U22" i="44" s="1"/>
  <c r="S21" i="44"/>
  <c r="R21" i="44"/>
  <c r="Q21" i="44"/>
  <c r="P21" i="44"/>
  <c r="E21" i="44"/>
  <c r="S20" i="44"/>
  <c r="R20" i="44"/>
  <c r="Q20" i="44"/>
  <c r="P20" i="44"/>
  <c r="E20" i="44"/>
  <c r="U19" i="44"/>
  <c r="S19" i="44"/>
  <c r="R19" i="44"/>
  <c r="Q19" i="44"/>
  <c r="P19" i="44"/>
  <c r="E19" i="44"/>
  <c r="T19" i="44" s="1"/>
  <c r="S17" i="44"/>
  <c r="R17" i="44"/>
  <c r="O17" i="44"/>
  <c r="N17" i="44"/>
  <c r="M17" i="44"/>
  <c r="L17" i="44"/>
  <c r="K17" i="44"/>
  <c r="J17" i="44"/>
  <c r="I17" i="44"/>
  <c r="Q17" i="44" s="1"/>
  <c r="H17" i="44"/>
  <c r="G17" i="44"/>
  <c r="F17" i="44"/>
  <c r="C17" i="44"/>
  <c r="B17" i="44"/>
  <c r="E17" i="44" s="1"/>
  <c r="U16" i="44"/>
  <c r="S16" i="44"/>
  <c r="R16" i="44"/>
  <c r="Q16" i="44"/>
  <c r="P16" i="44"/>
  <c r="E16" i="44"/>
  <c r="T16" i="44" s="1"/>
  <c r="U15" i="44"/>
  <c r="T15" i="44"/>
  <c r="S15" i="44"/>
  <c r="R15" i="44"/>
  <c r="Q15" i="44"/>
  <c r="P15" i="44"/>
  <c r="E15" i="44"/>
  <c r="U14" i="44"/>
  <c r="T14" i="44"/>
  <c r="S14" i="44"/>
  <c r="R14" i="44"/>
  <c r="Q14" i="44"/>
  <c r="P14" i="44"/>
  <c r="E14" i="44"/>
  <c r="T13" i="44"/>
  <c r="S13" i="44"/>
  <c r="R13" i="44"/>
  <c r="Q13" i="44"/>
  <c r="P13" i="44"/>
  <c r="E13" i="44"/>
  <c r="U13" i="44" s="1"/>
  <c r="S12" i="44"/>
  <c r="R12" i="44"/>
  <c r="Q12" i="44"/>
  <c r="P12" i="44"/>
  <c r="E12" i="44"/>
  <c r="U12" i="44" s="1"/>
  <c r="S11" i="44"/>
  <c r="R11" i="44"/>
  <c r="Q11" i="44"/>
  <c r="P11" i="44"/>
  <c r="E11" i="44"/>
  <c r="U11" i="44" s="1"/>
  <c r="S10" i="44"/>
  <c r="R10" i="44"/>
  <c r="Q10" i="44"/>
  <c r="P10" i="44"/>
  <c r="E10" i="44"/>
  <c r="S9" i="44"/>
  <c r="R9" i="44"/>
  <c r="Q9" i="44"/>
  <c r="P9" i="44"/>
  <c r="E9" i="44"/>
  <c r="U96" i="43"/>
  <c r="S96" i="43"/>
  <c r="R96" i="43"/>
  <c r="Q96" i="43"/>
  <c r="P96" i="43"/>
  <c r="E96" i="43"/>
  <c r="T96" i="43" s="1"/>
  <c r="U95" i="43"/>
  <c r="T95" i="43"/>
  <c r="S95" i="43"/>
  <c r="R95" i="43"/>
  <c r="Q95" i="43"/>
  <c r="P95" i="43"/>
  <c r="E95" i="43"/>
  <c r="U94" i="43"/>
  <c r="T94" i="43"/>
  <c r="S94" i="43"/>
  <c r="R94" i="43"/>
  <c r="Q94" i="43"/>
  <c r="P94" i="43"/>
  <c r="E94" i="43"/>
  <c r="T93" i="43"/>
  <c r="S93" i="43"/>
  <c r="R93" i="43"/>
  <c r="Q93" i="43"/>
  <c r="P93" i="43"/>
  <c r="E93" i="43"/>
  <c r="U93" i="43" s="1"/>
  <c r="S92" i="43"/>
  <c r="R92" i="43"/>
  <c r="Q92" i="43"/>
  <c r="P92" i="43"/>
  <c r="E92" i="43"/>
  <c r="U92" i="43" s="1"/>
  <c r="S91" i="43"/>
  <c r="R91" i="43"/>
  <c r="Q91" i="43"/>
  <c r="P91" i="43"/>
  <c r="E91" i="43"/>
  <c r="U91" i="43" s="1"/>
  <c r="S90" i="43"/>
  <c r="R90" i="43"/>
  <c r="Q90" i="43"/>
  <c r="P90" i="43"/>
  <c r="E90" i="43"/>
  <c r="S89" i="43"/>
  <c r="R89" i="43"/>
  <c r="Q89" i="43"/>
  <c r="P89" i="43"/>
  <c r="E89" i="43"/>
  <c r="U88" i="43"/>
  <c r="S88" i="43"/>
  <c r="R88" i="43"/>
  <c r="Q88" i="43"/>
  <c r="P88" i="43"/>
  <c r="E88" i="43"/>
  <c r="T88" i="43" s="1"/>
  <c r="O75" i="43"/>
  <c r="N75" i="43"/>
  <c r="M75" i="43"/>
  <c r="L75" i="43"/>
  <c r="K75" i="43"/>
  <c r="J75" i="43"/>
  <c r="I75" i="43"/>
  <c r="H75" i="43"/>
  <c r="G75" i="43"/>
  <c r="F75" i="43"/>
  <c r="C75" i="43"/>
  <c r="B75" i="43"/>
  <c r="S74" i="43"/>
  <c r="O74" i="43"/>
  <c r="N74" i="43"/>
  <c r="M74" i="43"/>
  <c r="L74" i="43"/>
  <c r="R74" i="43" s="1"/>
  <c r="K74" i="43"/>
  <c r="J74" i="43"/>
  <c r="I74" i="43"/>
  <c r="Q74" i="43" s="1"/>
  <c r="H74" i="43"/>
  <c r="P74" i="43" s="1"/>
  <c r="G74" i="43"/>
  <c r="F74" i="43"/>
  <c r="E74" i="43"/>
  <c r="C74" i="43"/>
  <c r="B74" i="43"/>
  <c r="O73" i="43"/>
  <c r="N73" i="43"/>
  <c r="M73" i="43"/>
  <c r="S73" i="43" s="1"/>
  <c r="L73" i="43"/>
  <c r="K73" i="43"/>
  <c r="J73" i="43"/>
  <c r="I73" i="43"/>
  <c r="H73" i="43"/>
  <c r="G73" i="43"/>
  <c r="F73" i="43"/>
  <c r="E73" i="43"/>
  <c r="C73" i="43"/>
  <c r="B73" i="43"/>
  <c r="S72" i="43"/>
  <c r="R72" i="43"/>
  <c r="Q72" i="43"/>
  <c r="P72" i="43"/>
  <c r="E72" i="43"/>
  <c r="S71" i="43"/>
  <c r="R71" i="43"/>
  <c r="Q71" i="43"/>
  <c r="P71" i="43"/>
  <c r="E71" i="43"/>
  <c r="O69" i="43"/>
  <c r="N69" i="43"/>
  <c r="M69" i="43"/>
  <c r="L69" i="43"/>
  <c r="K69" i="43"/>
  <c r="J69" i="43"/>
  <c r="I69" i="43"/>
  <c r="H69" i="43"/>
  <c r="G69" i="43"/>
  <c r="F69" i="43"/>
  <c r="C69" i="43"/>
  <c r="B69" i="43"/>
  <c r="O68" i="43"/>
  <c r="N68" i="43"/>
  <c r="M68" i="43"/>
  <c r="S68" i="43" s="1"/>
  <c r="L68" i="43"/>
  <c r="R68" i="43" s="1"/>
  <c r="K68" i="43"/>
  <c r="J68" i="43"/>
  <c r="I68" i="43"/>
  <c r="H68" i="43"/>
  <c r="P68" i="43" s="1"/>
  <c r="G68" i="43"/>
  <c r="F68" i="43"/>
  <c r="C68" i="43"/>
  <c r="B68" i="43"/>
  <c r="S67" i="43"/>
  <c r="R67" i="43"/>
  <c r="Q67" i="43"/>
  <c r="P67" i="43"/>
  <c r="E67" i="43"/>
  <c r="S66" i="43"/>
  <c r="R66" i="43"/>
  <c r="Q66" i="43"/>
  <c r="P66" i="43"/>
  <c r="E66" i="43"/>
  <c r="S65" i="43"/>
  <c r="R65" i="43"/>
  <c r="Q65" i="43"/>
  <c r="P65" i="43"/>
  <c r="E65" i="43"/>
  <c r="T65" i="43" s="1"/>
  <c r="U64" i="43"/>
  <c r="T64" i="43"/>
  <c r="S64" i="43"/>
  <c r="R64" i="43"/>
  <c r="Q64" i="43"/>
  <c r="P64" i="43"/>
  <c r="E64" i="43"/>
  <c r="S63" i="43"/>
  <c r="R63" i="43"/>
  <c r="Q63" i="43"/>
  <c r="P63" i="43"/>
  <c r="E63" i="43"/>
  <c r="U63" i="43" s="1"/>
  <c r="O61" i="43"/>
  <c r="N61" i="43"/>
  <c r="M61" i="43"/>
  <c r="S61" i="43" s="1"/>
  <c r="L61" i="43"/>
  <c r="R61" i="43" s="1"/>
  <c r="K61" i="43"/>
  <c r="J61" i="43"/>
  <c r="I61" i="43"/>
  <c r="H61" i="43"/>
  <c r="C61" i="43"/>
  <c r="B61" i="43"/>
  <c r="S60" i="43"/>
  <c r="R60" i="43"/>
  <c r="Q60" i="43"/>
  <c r="P60" i="43"/>
  <c r="E60" i="43"/>
  <c r="U60" i="43" s="1"/>
  <c r="S59" i="43"/>
  <c r="R59" i="43"/>
  <c r="Q59" i="43"/>
  <c r="P59" i="43"/>
  <c r="E59" i="43"/>
  <c r="U59" i="43" s="1"/>
  <c r="S58" i="43"/>
  <c r="R58" i="43"/>
  <c r="Q58" i="43"/>
  <c r="P58" i="43"/>
  <c r="E58" i="43"/>
  <c r="S57" i="43"/>
  <c r="R57" i="43"/>
  <c r="Q57" i="43"/>
  <c r="P57" i="43"/>
  <c r="E57" i="43"/>
  <c r="S55" i="43"/>
  <c r="O55" i="43"/>
  <c r="N55" i="43"/>
  <c r="M55" i="43"/>
  <c r="L55" i="43"/>
  <c r="R55" i="43" s="1"/>
  <c r="K55" i="43"/>
  <c r="J55" i="43"/>
  <c r="I55" i="43"/>
  <c r="H55" i="43"/>
  <c r="P55" i="43" s="1"/>
  <c r="G55" i="43"/>
  <c r="F55" i="43"/>
  <c r="C55" i="43"/>
  <c r="B55" i="43"/>
  <c r="S54" i="43"/>
  <c r="R54" i="43"/>
  <c r="Q54" i="43"/>
  <c r="P54" i="43"/>
  <c r="E54" i="43"/>
  <c r="S53" i="43"/>
  <c r="R53" i="43"/>
  <c r="Q53" i="43"/>
  <c r="P53" i="43"/>
  <c r="E53" i="43"/>
  <c r="T53" i="43" s="1"/>
  <c r="T52" i="43"/>
  <c r="S52" i="43"/>
  <c r="R52" i="43"/>
  <c r="Q52" i="43"/>
  <c r="P52" i="43"/>
  <c r="E52" i="43"/>
  <c r="U52" i="43" s="1"/>
  <c r="U51" i="43"/>
  <c r="T51" i="43"/>
  <c r="S51" i="43"/>
  <c r="R51" i="43"/>
  <c r="Q51" i="43"/>
  <c r="P51" i="43"/>
  <c r="E51" i="43"/>
  <c r="T50" i="43"/>
  <c r="S50" i="43"/>
  <c r="R50" i="43"/>
  <c r="Q50" i="43"/>
  <c r="P50" i="43"/>
  <c r="E50" i="43"/>
  <c r="U50" i="43" s="1"/>
  <c r="S49" i="43"/>
  <c r="R49" i="43"/>
  <c r="Q49" i="43"/>
  <c r="P49" i="43"/>
  <c r="E49" i="43"/>
  <c r="U49" i="43" s="1"/>
  <c r="S48" i="43"/>
  <c r="R48" i="43"/>
  <c r="Q48" i="43"/>
  <c r="P48" i="43"/>
  <c r="E48" i="43"/>
  <c r="U48" i="43" s="1"/>
  <c r="S47" i="43"/>
  <c r="R47" i="43"/>
  <c r="Q47" i="43"/>
  <c r="P47" i="43"/>
  <c r="E47" i="43"/>
  <c r="S46" i="43"/>
  <c r="R46" i="43"/>
  <c r="Q46" i="43"/>
  <c r="P46" i="43"/>
  <c r="E46" i="43"/>
  <c r="U45" i="43"/>
  <c r="S45" i="43"/>
  <c r="R45" i="43"/>
  <c r="Q45" i="43"/>
  <c r="P45" i="43"/>
  <c r="E45" i="43"/>
  <c r="U44" i="43"/>
  <c r="S44" i="43"/>
  <c r="R44" i="43"/>
  <c r="Q44" i="43"/>
  <c r="P44" i="43"/>
  <c r="E44" i="43"/>
  <c r="T44" i="43" s="1"/>
  <c r="O42" i="43"/>
  <c r="N42" i="43"/>
  <c r="R42" i="43" s="1"/>
  <c r="M42" i="43"/>
  <c r="S42" i="43" s="1"/>
  <c r="L42" i="43"/>
  <c r="K42" i="43"/>
  <c r="J42" i="43"/>
  <c r="I42" i="43"/>
  <c r="H42" i="43"/>
  <c r="G42" i="43"/>
  <c r="F42" i="43"/>
  <c r="C42" i="43"/>
  <c r="B42" i="43"/>
  <c r="U41" i="43"/>
  <c r="T41" i="43"/>
  <c r="S41" i="43"/>
  <c r="R41" i="43"/>
  <c r="Q41" i="43"/>
  <c r="P41" i="43"/>
  <c r="E41" i="43"/>
  <c r="U40" i="43"/>
  <c r="T40" i="43"/>
  <c r="S40" i="43"/>
  <c r="R40" i="43"/>
  <c r="Q40" i="43"/>
  <c r="P40" i="43"/>
  <c r="E40" i="43"/>
  <c r="T39" i="43"/>
  <c r="S39" i="43"/>
  <c r="R39" i="43"/>
  <c r="Q39" i="43"/>
  <c r="P39" i="43"/>
  <c r="E39" i="43"/>
  <c r="U39" i="43" s="1"/>
  <c r="S38" i="43"/>
  <c r="R38" i="43"/>
  <c r="Q38" i="43"/>
  <c r="P38" i="43"/>
  <c r="E38" i="43"/>
  <c r="S37" i="43"/>
  <c r="R37" i="43"/>
  <c r="Q37" i="43"/>
  <c r="P37" i="43"/>
  <c r="E37" i="43"/>
  <c r="O35" i="43"/>
  <c r="N35" i="43"/>
  <c r="M35" i="43"/>
  <c r="L35" i="43"/>
  <c r="K35" i="43"/>
  <c r="J35" i="43"/>
  <c r="I35" i="43"/>
  <c r="H35" i="43"/>
  <c r="P35" i="43" s="1"/>
  <c r="G35" i="43"/>
  <c r="F35" i="43"/>
  <c r="E35" i="43"/>
  <c r="C35" i="43"/>
  <c r="B35" i="43"/>
  <c r="S34" i="43"/>
  <c r="R34" i="43"/>
  <c r="Q34" i="43"/>
  <c r="P34" i="43"/>
  <c r="E34" i="43"/>
  <c r="O32" i="43"/>
  <c r="N32" i="43"/>
  <c r="M32" i="43"/>
  <c r="S32" i="43" s="1"/>
  <c r="L32" i="43"/>
  <c r="R32" i="43" s="1"/>
  <c r="K32" i="43"/>
  <c r="J32" i="43"/>
  <c r="I32" i="43"/>
  <c r="Q32" i="43" s="1"/>
  <c r="H32" i="43"/>
  <c r="G32" i="43"/>
  <c r="F32" i="43"/>
  <c r="E32" i="43"/>
  <c r="C32" i="43"/>
  <c r="B32" i="43"/>
  <c r="S31" i="43"/>
  <c r="R31" i="43"/>
  <c r="Q31" i="43"/>
  <c r="P31" i="43"/>
  <c r="E31" i="43"/>
  <c r="U31" i="43" s="1"/>
  <c r="S30" i="43"/>
  <c r="R30" i="43"/>
  <c r="Q30" i="43"/>
  <c r="P30" i="43"/>
  <c r="E30" i="43"/>
  <c r="S29" i="43"/>
  <c r="R29" i="43"/>
  <c r="Q29" i="43"/>
  <c r="P29" i="43"/>
  <c r="E29" i="43"/>
  <c r="U28" i="43"/>
  <c r="S28" i="43"/>
  <c r="R28" i="43"/>
  <c r="Q28" i="43"/>
  <c r="P28" i="43"/>
  <c r="E28" i="43"/>
  <c r="T28" i="43" s="1"/>
  <c r="R26" i="43"/>
  <c r="O26" i="43"/>
  <c r="N26" i="43"/>
  <c r="M26" i="43"/>
  <c r="S26" i="43" s="1"/>
  <c r="L26" i="43"/>
  <c r="K26" i="43"/>
  <c r="J26" i="43"/>
  <c r="I26" i="43"/>
  <c r="H26" i="43"/>
  <c r="G26" i="43"/>
  <c r="F26" i="43"/>
  <c r="C26" i="43"/>
  <c r="B26" i="43"/>
  <c r="S25" i="43"/>
  <c r="R25" i="43"/>
  <c r="Q25" i="43"/>
  <c r="P25" i="43"/>
  <c r="E25" i="43"/>
  <c r="T25" i="43" s="1"/>
  <c r="U24" i="43"/>
  <c r="T24" i="43"/>
  <c r="S24" i="43"/>
  <c r="R24" i="43"/>
  <c r="Q24" i="43"/>
  <c r="P24" i="43"/>
  <c r="E24" i="43"/>
  <c r="U23" i="43"/>
  <c r="T23" i="43"/>
  <c r="S23" i="43"/>
  <c r="R23" i="43"/>
  <c r="Q23" i="43"/>
  <c r="P23" i="43"/>
  <c r="E23" i="43"/>
  <c r="T22" i="43"/>
  <c r="S22" i="43"/>
  <c r="R22" i="43"/>
  <c r="Q22" i="43"/>
  <c r="P22" i="43"/>
  <c r="E22" i="43"/>
  <c r="U22" i="43" s="1"/>
  <c r="S21" i="43"/>
  <c r="R21" i="43"/>
  <c r="Q21" i="43"/>
  <c r="P21" i="43"/>
  <c r="E21" i="43"/>
  <c r="U21" i="43" s="1"/>
  <c r="S20" i="43"/>
  <c r="R20" i="43"/>
  <c r="Q20" i="43"/>
  <c r="P20" i="43"/>
  <c r="E20" i="43"/>
  <c r="U20" i="43" s="1"/>
  <c r="S19" i="43"/>
  <c r="R19" i="43"/>
  <c r="Q19" i="43"/>
  <c r="P19" i="43"/>
  <c r="E19" i="43"/>
  <c r="O17" i="43"/>
  <c r="N17" i="43"/>
  <c r="M17" i="43"/>
  <c r="S17" i="43" s="1"/>
  <c r="L17" i="43"/>
  <c r="R17" i="43" s="1"/>
  <c r="K17" i="43"/>
  <c r="J17" i="43"/>
  <c r="I17" i="43"/>
  <c r="H17" i="43"/>
  <c r="G17" i="43"/>
  <c r="F17" i="43"/>
  <c r="E17" i="43"/>
  <c r="C17" i="43"/>
  <c r="B17" i="43"/>
  <c r="S16" i="43"/>
  <c r="R16" i="43"/>
  <c r="Q16" i="43"/>
  <c r="P16" i="43"/>
  <c r="E16" i="43"/>
  <c r="S15" i="43"/>
  <c r="R15" i="43"/>
  <c r="Q15" i="43"/>
  <c r="P15" i="43"/>
  <c r="E15" i="43"/>
  <c r="S14" i="43"/>
  <c r="R14" i="43"/>
  <c r="Q14" i="43"/>
  <c r="P14" i="43"/>
  <c r="E14" i="43"/>
  <c r="T14" i="43" s="1"/>
  <c r="U13" i="43"/>
  <c r="T13" i="43"/>
  <c r="S13" i="43"/>
  <c r="R13" i="43"/>
  <c r="Q13" i="43"/>
  <c r="P13" i="43"/>
  <c r="E13" i="43"/>
  <c r="U12" i="43"/>
  <c r="T12" i="43"/>
  <c r="S12" i="43"/>
  <c r="R12" i="43"/>
  <c r="Q12" i="43"/>
  <c r="P12" i="43"/>
  <c r="E12" i="43"/>
  <c r="T11" i="43"/>
  <c r="S11" i="43"/>
  <c r="R11" i="43"/>
  <c r="Q11" i="43"/>
  <c r="P11" i="43"/>
  <c r="E11" i="43"/>
  <c r="U11" i="43" s="1"/>
  <c r="S10" i="43"/>
  <c r="R10" i="43"/>
  <c r="Q10" i="43"/>
  <c r="P10" i="43"/>
  <c r="E10" i="43"/>
  <c r="U10" i="43" s="1"/>
  <c r="S9" i="43"/>
  <c r="R9" i="43"/>
  <c r="Q9" i="43"/>
  <c r="P9" i="43"/>
  <c r="E9" i="43"/>
  <c r="U96" i="42"/>
  <c r="S96" i="42"/>
  <c r="R96" i="42"/>
  <c r="Q96" i="42"/>
  <c r="P96" i="42"/>
  <c r="E96" i="42"/>
  <c r="T96" i="42" s="1"/>
  <c r="T95" i="42"/>
  <c r="S95" i="42"/>
  <c r="R95" i="42"/>
  <c r="Q95" i="42"/>
  <c r="P95" i="42"/>
  <c r="E95" i="42"/>
  <c r="U95" i="42" s="1"/>
  <c r="S94" i="42"/>
  <c r="R94" i="42"/>
  <c r="Q94" i="42"/>
  <c r="P94" i="42"/>
  <c r="E94" i="42"/>
  <c r="T94" i="42" s="1"/>
  <c r="U93" i="42"/>
  <c r="T93" i="42"/>
  <c r="S93" i="42"/>
  <c r="R93" i="42"/>
  <c r="Q93" i="42"/>
  <c r="P93" i="42"/>
  <c r="E93" i="42"/>
  <c r="U92" i="42"/>
  <c r="T92" i="42"/>
  <c r="S92" i="42"/>
  <c r="R92" i="42"/>
  <c r="Q92" i="42"/>
  <c r="P92" i="42"/>
  <c r="E92" i="42"/>
  <c r="T91" i="42"/>
  <c r="S91" i="42"/>
  <c r="R91" i="42"/>
  <c r="Q91" i="42"/>
  <c r="P91" i="42"/>
  <c r="E91" i="42"/>
  <c r="U91" i="42" s="1"/>
  <c r="S90" i="42"/>
  <c r="R90" i="42"/>
  <c r="Q90" i="42"/>
  <c r="P90" i="42"/>
  <c r="E90" i="42"/>
  <c r="S89" i="42"/>
  <c r="R89" i="42"/>
  <c r="Q89" i="42"/>
  <c r="P89" i="42"/>
  <c r="E89" i="42"/>
  <c r="U89" i="42" s="1"/>
  <c r="U88" i="42"/>
  <c r="S88" i="42"/>
  <c r="R88" i="42"/>
  <c r="Q88" i="42"/>
  <c r="P88" i="42"/>
  <c r="E88" i="42"/>
  <c r="W75" i="42"/>
  <c r="V75" i="42"/>
  <c r="O75" i="42"/>
  <c r="N75" i="42"/>
  <c r="M75" i="42"/>
  <c r="L75" i="42"/>
  <c r="K75" i="42"/>
  <c r="J75" i="42"/>
  <c r="I75" i="42"/>
  <c r="Q75" i="42" s="1"/>
  <c r="H75" i="42"/>
  <c r="G75" i="42"/>
  <c r="F75" i="42"/>
  <c r="C75" i="42"/>
  <c r="B75" i="42"/>
  <c r="O74" i="42"/>
  <c r="N74" i="42"/>
  <c r="M74" i="42"/>
  <c r="L74" i="42"/>
  <c r="R74" i="42" s="1"/>
  <c r="K74" i="42"/>
  <c r="J74" i="42"/>
  <c r="I74" i="42"/>
  <c r="Q74" i="42" s="1"/>
  <c r="H74" i="42"/>
  <c r="P74" i="42" s="1"/>
  <c r="G74" i="42"/>
  <c r="F74" i="42"/>
  <c r="E74" i="42"/>
  <c r="C74" i="42"/>
  <c r="B74" i="42"/>
  <c r="O73" i="42"/>
  <c r="N73" i="42"/>
  <c r="R73" i="42" s="1"/>
  <c r="M73" i="42"/>
  <c r="S73" i="42" s="1"/>
  <c r="L73" i="42"/>
  <c r="K73" i="42"/>
  <c r="J73" i="42"/>
  <c r="I73" i="42"/>
  <c r="Q73" i="42" s="1"/>
  <c r="H73" i="42"/>
  <c r="P73" i="42" s="1"/>
  <c r="G73" i="42"/>
  <c r="F73" i="42"/>
  <c r="E73" i="42"/>
  <c r="C73" i="42"/>
  <c r="B73" i="42"/>
  <c r="U72" i="42"/>
  <c r="T72" i="42"/>
  <c r="S72" i="42"/>
  <c r="R72" i="42"/>
  <c r="Q72" i="42"/>
  <c r="P72" i="42"/>
  <c r="E72" i="42"/>
  <c r="S71" i="42"/>
  <c r="R71" i="42"/>
  <c r="Q71" i="42"/>
  <c r="P71" i="42"/>
  <c r="T71" i="42" s="1"/>
  <c r="E71" i="42"/>
  <c r="U71" i="42" s="1"/>
  <c r="W69" i="42"/>
  <c r="V69" i="42"/>
  <c r="O69" i="42"/>
  <c r="N69" i="42"/>
  <c r="R69" i="42" s="1"/>
  <c r="M69" i="42"/>
  <c r="L69" i="42"/>
  <c r="K69" i="42"/>
  <c r="J69" i="42"/>
  <c r="I69" i="42"/>
  <c r="H69" i="42"/>
  <c r="G69" i="42"/>
  <c r="F69" i="42"/>
  <c r="C69" i="42"/>
  <c r="B69" i="42"/>
  <c r="O68" i="42"/>
  <c r="N68" i="42"/>
  <c r="M68" i="42"/>
  <c r="S68" i="42" s="1"/>
  <c r="L68" i="42"/>
  <c r="R68" i="42" s="1"/>
  <c r="K68" i="42"/>
  <c r="J68" i="42"/>
  <c r="I68" i="42"/>
  <c r="H68" i="42"/>
  <c r="G68" i="42"/>
  <c r="F68" i="42"/>
  <c r="C68" i="42"/>
  <c r="B68" i="42"/>
  <c r="S67" i="42"/>
  <c r="R67" i="42"/>
  <c r="Q67" i="42"/>
  <c r="P67" i="42"/>
  <c r="E67" i="42"/>
  <c r="U67" i="42" s="1"/>
  <c r="U66" i="42"/>
  <c r="T66" i="42"/>
  <c r="S66" i="42"/>
  <c r="R66" i="42"/>
  <c r="Q66" i="42"/>
  <c r="P66" i="42"/>
  <c r="E66" i="42"/>
  <c r="U65" i="42"/>
  <c r="T65" i="42"/>
  <c r="S65" i="42"/>
  <c r="R65" i="42"/>
  <c r="Q65" i="42"/>
  <c r="P65" i="42"/>
  <c r="E65" i="42"/>
  <c r="S64" i="42"/>
  <c r="R64" i="42"/>
  <c r="Q64" i="42"/>
  <c r="P64" i="42"/>
  <c r="E64" i="42"/>
  <c r="U64" i="42" s="1"/>
  <c r="S63" i="42"/>
  <c r="R63" i="42"/>
  <c r="Q63" i="42"/>
  <c r="P63" i="42"/>
  <c r="E63" i="42"/>
  <c r="O61" i="42"/>
  <c r="N61" i="42"/>
  <c r="M61" i="42"/>
  <c r="S61" i="42" s="1"/>
  <c r="L61" i="42"/>
  <c r="R61" i="42" s="1"/>
  <c r="K61" i="42"/>
  <c r="J61" i="42"/>
  <c r="I61" i="42"/>
  <c r="H61" i="42"/>
  <c r="C61" i="42"/>
  <c r="B61" i="42"/>
  <c r="S60" i="42"/>
  <c r="R60" i="42"/>
  <c r="Q60" i="42"/>
  <c r="P60" i="42"/>
  <c r="E60" i="42"/>
  <c r="T60" i="42" s="1"/>
  <c r="S59" i="42"/>
  <c r="R59" i="42"/>
  <c r="Q59" i="42"/>
  <c r="P59" i="42"/>
  <c r="E59" i="42"/>
  <c r="U59" i="42" s="1"/>
  <c r="S58" i="42"/>
  <c r="R58" i="42"/>
  <c r="Q58" i="42"/>
  <c r="P58" i="42"/>
  <c r="E58" i="42"/>
  <c r="T58" i="42" s="1"/>
  <c r="U57" i="42"/>
  <c r="T57" i="42"/>
  <c r="S57" i="42"/>
  <c r="R57" i="42"/>
  <c r="Q57" i="42"/>
  <c r="P57" i="42"/>
  <c r="E57" i="42"/>
  <c r="R55" i="42"/>
  <c r="O55" i="42"/>
  <c r="N55" i="42"/>
  <c r="M55" i="42"/>
  <c r="S55" i="42" s="1"/>
  <c r="L55" i="42"/>
  <c r="K55" i="42"/>
  <c r="J55" i="42"/>
  <c r="I55" i="42"/>
  <c r="H55" i="42"/>
  <c r="G55" i="42"/>
  <c r="F55" i="42"/>
  <c r="C55" i="42"/>
  <c r="B55" i="42"/>
  <c r="U54" i="42"/>
  <c r="T54" i="42"/>
  <c r="S54" i="42"/>
  <c r="R54" i="42"/>
  <c r="Q54" i="42"/>
  <c r="P54" i="42"/>
  <c r="E54" i="42"/>
  <c r="U53" i="42"/>
  <c r="T53" i="42"/>
  <c r="S53" i="42"/>
  <c r="R53" i="42"/>
  <c r="Q53" i="42"/>
  <c r="P53" i="42"/>
  <c r="E53" i="42"/>
  <c r="S52" i="42"/>
  <c r="R52" i="42"/>
  <c r="Q52" i="42"/>
  <c r="P52" i="42"/>
  <c r="E52" i="42"/>
  <c r="U52" i="42" s="1"/>
  <c r="S51" i="42"/>
  <c r="R51" i="42"/>
  <c r="Q51" i="42"/>
  <c r="P51" i="42"/>
  <c r="E51" i="42"/>
  <c r="S50" i="42"/>
  <c r="R50" i="42"/>
  <c r="Q50" i="42"/>
  <c r="P50" i="42"/>
  <c r="E50" i="42"/>
  <c r="S49" i="42"/>
  <c r="R49" i="42"/>
  <c r="Q49" i="42"/>
  <c r="P49" i="42"/>
  <c r="E49" i="42"/>
  <c r="T49" i="42" s="1"/>
  <c r="S48" i="42"/>
  <c r="R48" i="42"/>
  <c r="Q48" i="42"/>
  <c r="P48" i="42"/>
  <c r="E48" i="42"/>
  <c r="U48" i="42" s="1"/>
  <c r="S47" i="42"/>
  <c r="R47" i="42"/>
  <c r="Q47" i="42"/>
  <c r="P47" i="42"/>
  <c r="E47" i="42"/>
  <c r="U47" i="42" s="1"/>
  <c r="U46" i="42"/>
  <c r="T46" i="42"/>
  <c r="S46" i="42"/>
  <c r="R46" i="42"/>
  <c r="Q46" i="42"/>
  <c r="P46" i="42"/>
  <c r="E46" i="42"/>
  <c r="U45" i="42"/>
  <c r="T45" i="42"/>
  <c r="S45" i="42"/>
  <c r="R45" i="42"/>
  <c r="Q45" i="42"/>
  <c r="P45" i="42"/>
  <c r="E45" i="42"/>
  <c r="T44" i="42"/>
  <c r="S44" i="42"/>
  <c r="R44" i="42"/>
  <c r="Q44" i="42"/>
  <c r="P44" i="42"/>
  <c r="E44" i="42"/>
  <c r="U44" i="42" s="1"/>
  <c r="O42" i="42"/>
  <c r="N42" i="42"/>
  <c r="M42" i="42"/>
  <c r="L42" i="42"/>
  <c r="K42" i="42"/>
  <c r="J42" i="42"/>
  <c r="I42" i="42"/>
  <c r="H42" i="42"/>
  <c r="G42" i="42"/>
  <c r="F42" i="42"/>
  <c r="C42" i="42"/>
  <c r="B42" i="42"/>
  <c r="E42" i="42" s="1"/>
  <c r="T41" i="42"/>
  <c r="S41" i="42"/>
  <c r="R41" i="42"/>
  <c r="Q41" i="42"/>
  <c r="P41" i="42"/>
  <c r="E41" i="42"/>
  <c r="U41" i="42" s="1"/>
  <c r="S40" i="42"/>
  <c r="R40" i="42"/>
  <c r="Q40" i="42"/>
  <c r="P40" i="42"/>
  <c r="E40" i="42"/>
  <c r="S39" i="42"/>
  <c r="R39" i="42"/>
  <c r="Q39" i="42"/>
  <c r="P39" i="42"/>
  <c r="E39" i="42"/>
  <c r="S38" i="42"/>
  <c r="R38" i="42"/>
  <c r="Q38" i="42"/>
  <c r="P38" i="42"/>
  <c r="E38" i="42"/>
  <c r="T38" i="42" s="1"/>
  <c r="S37" i="42"/>
  <c r="R37" i="42"/>
  <c r="Q37" i="42"/>
  <c r="P37" i="42"/>
  <c r="E37" i="42"/>
  <c r="O35" i="42"/>
  <c r="N35" i="42"/>
  <c r="M35" i="42"/>
  <c r="S35" i="42" s="1"/>
  <c r="L35" i="42"/>
  <c r="R35" i="42" s="1"/>
  <c r="K35" i="42"/>
  <c r="J35" i="42"/>
  <c r="I35" i="42"/>
  <c r="Q35" i="42" s="1"/>
  <c r="H35" i="42"/>
  <c r="G35" i="42"/>
  <c r="F35" i="42"/>
  <c r="E35" i="42"/>
  <c r="C35" i="42"/>
  <c r="B35" i="42"/>
  <c r="U34" i="42"/>
  <c r="S34" i="42"/>
  <c r="R34" i="42"/>
  <c r="Q34" i="42"/>
  <c r="P34" i="42"/>
  <c r="E34" i="42"/>
  <c r="T34" i="42" s="1"/>
  <c r="O32" i="42"/>
  <c r="N32" i="42"/>
  <c r="M32" i="42"/>
  <c r="S32" i="42" s="1"/>
  <c r="L32" i="42"/>
  <c r="R32" i="42" s="1"/>
  <c r="K32" i="42"/>
  <c r="J32" i="42"/>
  <c r="I32" i="42"/>
  <c r="H32" i="42"/>
  <c r="G32" i="42"/>
  <c r="F32" i="42"/>
  <c r="C32" i="42"/>
  <c r="B32" i="42"/>
  <c r="S31" i="42"/>
  <c r="R31" i="42"/>
  <c r="Q31" i="42"/>
  <c r="P31" i="42"/>
  <c r="E31" i="42"/>
  <c r="U31" i="42" s="1"/>
  <c r="U30" i="42"/>
  <c r="S30" i="42"/>
  <c r="R30" i="42"/>
  <c r="Q30" i="42"/>
  <c r="P30" i="42"/>
  <c r="E30" i="42"/>
  <c r="T30" i="42" s="1"/>
  <c r="U29" i="42"/>
  <c r="T29" i="42"/>
  <c r="S29" i="42"/>
  <c r="R29" i="42"/>
  <c r="Q29" i="42"/>
  <c r="P29" i="42"/>
  <c r="E29" i="42"/>
  <c r="U28" i="42"/>
  <c r="T28" i="42"/>
  <c r="S28" i="42"/>
  <c r="R28" i="42"/>
  <c r="Q28" i="42"/>
  <c r="P28" i="42"/>
  <c r="E28" i="42"/>
  <c r="W26" i="42"/>
  <c r="V26" i="42"/>
  <c r="O26" i="42"/>
  <c r="N26" i="42"/>
  <c r="M26" i="42"/>
  <c r="S26" i="42" s="1"/>
  <c r="L26" i="42"/>
  <c r="R26" i="42" s="1"/>
  <c r="K26" i="42"/>
  <c r="J26" i="42"/>
  <c r="I26" i="42"/>
  <c r="H26" i="42"/>
  <c r="G26" i="42"/>
  <c r="F26" i="42"/>
  <c r="C26" i="42"/>
  <c r="B26" i="42"/>
  <c r="S25" i="42"/>
  <c r="R25" i="42"/>
  <c r="Q25" i="42"/>
  <c r="P25" i="42"/>
  <c r="E25" i="42"/>
  <c r="U25" i="42" s="1"/>
  <c r="S24" i="42"/>
  <c r="R24" i="42"/>
  <c r="Q24" i="42"/>
  <c r="P24" i="42"/>
  <c r="E24" i="42"/>
  <c r="U24" i="42" s="1"/>
  <c r="U23" i="42"/>
  <c r="T23" i="42"/>
  <c r="S23" i="42"/>
  <c r="R23" i="42"/>
  <c r="Q23" i="42"/>
  <c r="P23" i="42"/>
  <c r="E23" i="42"/>
  <c r="T22" i="42"/>
  <c r="S22" i="42"/>
  <c r="R22" i="42"/>
  <c r="Q22" i="42"/>
  <c r="P22" i="42"/>
  <c r="E22" i="42"/>
  <c r="U22" i="42" s="1"/>
  <c r="S21" i="42"/>
  <c r="R21" i="42"/>
  <c r="Q21" i="42"/>
  <c r="P21" i="42"/>
  <c r="E21" i="42"/>
  <c r="S20" i="42"/>
  <c r="R20" i="42"/>
  <c r="Q20" i="42"/>
  <c r="P20" i="42"/>
  <c r="E20" i="42"/>
  <c r="S19" i="42"/>
  <c r="R19" i="42"/>
  <c r="Q19" i="42"/>
  <c r="P19" i="42"/>
  <c r="E19" i="42"/>
  <c r="T19" i="42" s="1"/>
  <c r="S17" i="42"/>
  <c r="O17" i="42"/>
  <c r="N17" i="42"/>
  <c r="M17" i="42"/>
  <c r="L17" i="42"/>
  <c r="R17" i="42" s="1"/>
  <c r="K17" i="42"/>
  <c r="J17" i="42"/>
  <c r="I17" i="42"/>
  <c r="Q17" i="42" s="1"/>
  <c r="H17" i="42"/>
  <c r="G17" i="42"/>
  <c r="F17" i="42"/>
  <c r="C17" i="42"/>
  <c r="B17" i="42"/>
  <c r="E17" i="42" s="1"/>
  <c r="S16" i="42"/>
  <c r="R16" i="42"/>
  <c r="Q16" i="42"/>
  <c r="P16" i="42"/>
  <c r="E16" i="42"/>
  <c r="T16" i="42" s="1"/>
  <c r="U15" i="42"/>
  <c r="T15" i="42"/>
  <c r="S15" i="42"/>
  <c r="R15" i="42"/>
  <c r="Q15" i="42"/>
  <c r="P15" i="42"/>
  <c r="E15" i="42"/>
  <c r="U14" i="42"/>
  <c r="T14" i="42"/>
  <c r="S14" i="42"/>
  <c r="R14" i="42"/>
  <c r="Q14" i="42"/>
  <c r="P14" i="42"/>
  <c r="E14" i="42"/>
  <c r="U13" i="42"/>
  <c r="T13" i="42"/>
  <c r="S13" i="42"/>
  <c r="R13" i="42"/>
  <c r="Q13" i="42"/>
  <c r="P13" i="42"/>
  <c r="E13" i="42"/>
  <c r="U12" i="42"/>
  <c r="T12" i="42"/>
  <c r="S12" i="42"/>
  <c r="R12" i="42"/>
  <c r="Q12" i="42"/>
  <c r="P12" i="42"/>
  <c r="E12" i="42"/>
  <c r="T11" i="42"/>
  <c r="S11" i="42"/>
  <c r="R11" i="42"/>
  <c r="Q11" i="42"/>
  <c r="P11" i="42"/>
  <c r="E11" i="42"/>
  <c r="U11" i="42" s="1"/>
  <c r="S10" i="42"/>
  <c r="R10" i="42"/>
  <c r="Q10" i="42"/>
  <c r="P10" i="42"/>
  <c r="E10" i="42"/>
  <c r="S9" i="42"/>
  <c r="R9" i="42"/>
  <c r="Q9" i="42"/>
  <c r="P9" i="42"/>
  <c r="E9" i="42"/>
  <c r="S96" i="41"/>
  <c r="R96" i="41"/>
  <c r="Q96" i="41"/>
  <c r="P96" i="41"/>
  <c r="E96" i="41"/>
  <c r="T96" i="41" s="1"/>
  <c r="S95" i="41"/>
  <c r="R95" i="41"/>
  <c r="Q95" i="41"/>
  <c r="P95" i="41"/>
  <c r="E95" i="41"/>
  <c r="U95" i="41" s="1"/>
  <c r="U94" i="41"/>
  <c r="S94" i="41"/>
  <c r="R94" i="41"/>
  <c r="Q94" i="41"/>
  <c r="P94" i="41"/>
  <c r="E94" i="41"/>
  <c r="T94" i="41" s="1"/>
  <c r="U93" i="41"/>
  <c r="T93" i="41"/>
  <c r="S93" i="41"/>
  <c r="R93" i="41"/>
  <c r="Q93" i="41"/>
  <c r="P93" i="41"/>
  <c r="E93" i="41"/>
  <c r="U92" i="41"/>
  <c r="T92" i="41"/>
  <c r="S92" i="41"/>
  <c r="R92" i="41"/>
  <c r="Q92" i="41"/>
  <c r="P92" i="41"/>
  <c r="E92" i="41"/>
  <c r="T91" i="41"/>
  <c r="S91" i="41"/>
  <c r="R91" i="41"/>
  <c r="Q91" i="41"/>
  <c r="P91" i="41"/>
  <c r="E91" i="41"/>
  <c r="U91" i="41" s="1"/>
  <c r="S90" i="41"/>
  <c r="R90" i="41"/>
  <c r="Q90" i="41"/>
  <c r="P90" i="41"/>
  <c r="E90" i="41"/>
  <c r="U89" i="41"/>
  <c r="S89" i="41"/>
  <c r="R89" i="41"/>
  <c r="Q89" i="41"/>
  <c r="P89" i="41"/>
  <c r="E89" i="41"/>
  <c r="T89" i="41" s="1"/>
  <c r="U88" i="41"/>
  <c r="T88" i="41"/>
  <c r="S88" i="41"/>
  <c r="R88" i="41"/>
  <c r="Q88" i="41"/>
  <c r="Q87" i="41" s="1"/>
  <c r="P88" i="41"/>
  <c r="E88" i="41"/>
  <c r="O75" i="41"/>
  <c r="N75" i="41"/>
  <c r="M75" i="41"/>
  <c r="L75" i="41"/>
  <c r="K75" i="41"/>
  <c r="J75" i="41"/>
  <c r="I75" i="41"/>
  <c r="H75" i="41"/>
  <c r="G75" i="41"/>
  <c r="F75" i="41"/>
  <c r="C75" i="41"/>
  <c r="B75" i="41"/>
  <c r="O74" i="41"/>
  <c r="N74" i="41"/>
  <c r="M74" i="41"/>
  <c r="S74" i="41" s="1"/>
  <c r="L74" i="41"/>
  <c r="R74" i="41" s="1"/>
  <c r="K74" i="41"/>
  <c r="J74" i="41"/>
  <c r="I74" i="41"/>
  <c r="H74" i="41"/>
  <c r="G74" i="41"/>
  <c r="F74" i="41"/>
  <c r="C74" i="41"/>
  <c r="E74" i="41" s="1"/>
  <c r="B74" i="41"/>
  <c r="O73" i="41"/>
  <c r="N73" i="41"/>
  <c r="M73" i="41"/>
  <c r="S73" i="41" s="1"/>
  <c r="L73" i="41"/>
  <c r="R73" i="41" s="1"/>
  <c r="K73" i="41"/>
  <c r="J73" i="41"/>
  <c r="I73" i="41"/>
  <c r="H73" i="41"/>
  <c r="P73" i="41" s="1"/>
  <c r="G73" i="41"/>
  <c r="F73" i="41"/>
  <c r="C73" i="41"/>
  <c r="B73" i="41"/>
  <c r="E73" i="41" s="1"/>
  <c r="S72" i="41"/>
  <c r="R72" i="41"/>
  <c r="Q72" i="41"/>
  <c r="P72" i="41"/>
  <c r="E72" i="41"/>
  <c r="U71" i="41"/>
  <c r="S71" i="41"/>
  <c r="R71" i="41"/>
  <c r="Q71" i="41"/>
  <c r="P71" i="41"/>
  <c r="E71" i="41"/>
  <c r="O69" i="41"/>
  <c r="N69" i="41"/>
  <c r="M69" i="41"/>
  <c r="L69" i="41"/>
  <c r="K69" i="41"/>
  <c r="J69" i="41"/>
  <c r="I69" i="41"/>
  <c r="H69" i="41"/>
  <c r="G69" i="41"/>
  <c r="F69" i="41"/>
  <c r="C69" i="41"/>
  <c r="B69" i="41"/>
  <c r="O68" i="41"/>
  <c r="N68" i="41"/>
  <c r="M68" i="41"/>
  <c r="S68" i="41" s="1"/>
  <c r="L68" i="41"/>
  <c r="R68" i="41" s="1"/>
  <c r="K68" i="41"/>
  <c r="J68" i="41"/>
  <c r="I68" i="41"/>
  <c r="H68" i="41"/>
  <c r="G68" i="41"/>
  <c r="F68" i="41"/>
  <c r="C68" i="41"/>
  <c r="E68" i="41" s="1"/>
  <c r="B68" i="41"/>
  <c r="S67" i="41"/>
  <c r="R67" i="41"/>
  <c r="Q67" i="41"/>
  <c r="P67" i="41"/>
  <c r="E67" i="41"/>
  <c r="S66" i="41"/>
  <c r="R66" i="41"/>
  <c r="Q66" i="41"/>
  <c r="P66" i="41"/>
  <c r="E66" i="41"/>
  <c r="T66" i="41" s="1"/>
  <c r="U65" i="41"/>
  <c r="T65" i="41"/>
  <c r="S65" i="41"/>
  <c r="R65" i="41"/>
  <c r="Q65" i="41"/>
  <c r="P65" i="41"/>
  <c r="E65" i="41"/>
  <c r="U64" i="41"/>
  <c r="T64" i="41"/>
  <c r="S64" i="41"/>
  <c r="R64" i="41"/>
  <c r="Q64" i="41"/>
  <c r="P64" i="41"/>
  <c r="E64" i="41"/>
  <c r="S63" i="41"/>
  <c r="R63" i="41"/>
  <c r="Q63" i="41"/>
  <c r="P63" i="41"/>
  <c r="E63" i="41"/>
  <c r="U63" i="41" s="1"/>
  <c r="O61" i="41"/>
  <c r="N61" i="41"/>
  <c r="M61" i="41"/>
  <c r="S61" i="41" s="1"/>
  <c r="L61" i="41"/>
  <c r="R61" i="41" s="1"/>
  <c r="K61" i="41"/>
  <c r="J61" i="41"/>
  <c r="I61" i="41"/>
  <c r="H61" i="41"/>
  <c r="C61" i="41"/>
  <c r="B61" i="41"/>
  <c r="S60" i="41"/>
  <c r="R60" i="41"/>
  <c r="Q60" i="41"/>
  <c r="P60" i="41"/>
  <c r="E60" i="41"/>
  <c r="U60" i="41" s="1"/>
  <c r="S59" i="41"/>
  <c r="R59" i="41"/>
  <c r="Q59" i="41"/>
  <c r="P59" i="41"/>
  <c r="E59" i="41"/>
  <c r="U59" i="41" s="1"/>
  <c r="S58" i="41"/>
  <c r="R58" i="41"/>
  <c r="Q58" i="41"/>
  <c r="P58" i="41"/>
  <c r="E58" i="41"/>
  <c r="S57" i="41"/>
  <c r="R57" i="41"/>
  <c r="Q57" i="41"/>
  <c r="P57" i="41"/>
  <c r="E57" i="41"/>
  <c r="T57" i="41" s="1"/>
  <c r="O55" i="41"/>
  <c r="N55" i="41"/>
  <c r="M55" i="41"/>
  <c r="L55" i="41"/>
  <c r="K55" i="41"/>
  <c r="J55" i="41"/>
  <c r="I55" i="41"/>
  <c r="H55" i="41"/>
  <c r="G55" i="41"/>
  <c r="F55" i="41"/>
  <c r="C55" i="41"/>
  <c r="B55" i="41"/>
  <c r="S54" i="41"/>
  <c r="R54" i="41"/>
  <c r="Q54" i="41"/>
  <c r="P54" i="41"/>
  <c r="E54" i="41"/>
  <c r="T54" i="41" s="1"/>
  <c r="U53" i="41"/>
  <c r="S53" i="41"/>
  <c r="R53" i="41"/>
  <c r="Q53" i="41"/>
  <c r="P53" i="41"/>
  <c r="E53" i="41"/>
  <c r="T53" i="41" s="1"/>
  <c r="S52" i="41"/>
  <c r="R52" i="41"/>
  <c r="Q52" i="41"/>
  <c r="P52" i="41"/>
  <c r="E52" i="41"/>
  <c r="U52" i="41" s="1"/>
  <c r="U51" i="41"/>
  <c r="T51" i="41"/>
  <c r="S51" i="41"/>
  <c r="R51" i="41"/>
  <c r="Q51" i="41"/>
  <c r="P51" i="41"/>
  <c r="E51" i="41"/>
  <c r="U50" i="41"/>
  <c r="T50" i="41"/>
  <c r="S50" i="41"/>
  <c r="R50" i="41"/>
  <c r="Q50" i="41"/>
  <c r="P50" i="41"/>
  <c r="E50" i="41"/>
  <c r="U49" i="41"/>
  <c r="T49" i="41"/>
  <c r="S49" i="41"/>
  <c r="R49" i="41"/>
  <c r="Q49" i="41"/>
  <c r="P49" i="41"/>
  <c r="E49" i="41"/>
  <c r="S48" i="41"/>
  <c r="R48" i="41"/>
  <c r="Q48" i="41"/>
  <c r="P48" i="41"/>
  <c r="E48" i="41"/>
  <c r="U48" i="41" s="1"/>
  <c r="S47" i="41"/>
  <c r="R47" i="41"/>
  <c r="Q47" i="41"/>
  <c r="P47" i="41"/>
  <c r="E47" i="41"/>
  <c r="U46" i="41"/>
  <c r="S46" i="41"/>
  <c r="R46" i="41"/>
  <c r="Q46" i="41"/>
  <c r="P46" i="41"/>
  <c r="E46" i="41"/>
  <c r="T46" i="41" s="1"/>
  <c r="S45" i="41"/>
  <c r="R45" i="41"/>
  <c r="Q45" i="41"/>
  <c r="P45" i="41"/>
  <c r="E45" i="41"/>
  <c r="S44" i="41"/>
  <c r="R44" i="41"/>
  <c r="Q44" i="41"/>
  <c r="P44" i="41"/>
  <c r="E44" i="41"/>
  <c r="U44" i="41" s="1"/>
  <c r="O42" i="41"/>
  <c r="N42" i="41"/>
  <c r="M42" i="41"/>
  <c r="L42" i="41"/>
  <c r="R42" i="41" s="1"/>
  <c r="K42" i="41"/>
  <c r="J42" i="41"/>
  <c r="I42" i="41"/>
  <c r="H42" i="41"/>
  <c r="G42" i="41"/>
  <c r="F42" i="41"/>
  <c r="C42" i="41"/>
  <c r="B42" i="41"/>
  <c r="E42" i="41" s="1"/>
  <c r="S41" i="41"/>
  <c r="R41" i="41"/>
  <c r="Q41" i="41"/>
  <c r="P41" i="41"/>
  <c r="E41" i="41"/>
  <c r="U41" i="41" s="1"/>
  <c r="S40" i="41"/>
  <c r="R40" i="41"/>
  <c r="Q40" i="41"/>
  <c r="P40" i="41"/>
  <c r="E40" i="41"/>
  <c r="T40" i="41" s="1"/>
  <c r="S39" i="41"/>
  <c r="R39" i="41"/>
  <c r="Q39" i="41"/>
  <c r="P39" i="41"/>
  <c r="E39" i="41"/>
  <c r="U39" i="41" s="1"/>
  <c r="U38" i="41"/>
  <c r="T38" i="41"/>
  <c r="S38" i="41"/>
  <c r="R38" i="41"/>
  <c r="Q38" i="41"/>
  <c r="P38" i="41"/>
  <c r="E38" i="41"/>
  <c r="T37" i="41"/>
  <c r="S37" i="41"/>
  <c r="R37" i="41"/>
  <c r="Q37" i="41"/>
  <c r="P37" i="41"/>
  <c r="E37" i="41"/>
  <c r="O35" i="41"/>
  <c r="N35" i="41"/>
  <c r="M35" i="41"/>
  <c r="L35" i="41"/>
  <c r="K35" i="41"/>
  <c r="J35" i="41"/>
  <c r="I35" i="41"/>
  <c r="Q35" i="41" s="1"/>
  <c r="H35" i="41"/>
  <c r="P35" i="41" s="1"/>
  <c r="G35" i="41"/>
  <c r="F35" i="41"/>
  <c r="C35" i="41"/>
  <c r="E35" i="41" s="1"/>
  <c r="B35" i="41"/>
  <c r="S34" i="41"/>
  <c r="R34" i="41"/>
  <c r="Q34" i="41"/>
  <c r="P34" i="41"/>
  <c r="E34" i="41"/>
  <c r="O32" i="41"/>
  <c r="N32" i="41"/>
  <c r="M32" i="41"/>
  <c r="S32" i="41" s="1"/>
  <c r="L32" i="41"/>
  <c r="R32" i="41" s="1"/>
  <c r="K32" i="41"/>
  <c r="J32" i="41"/>
  <c r="I32" i="41"/>
  <c r="Q32" i="41" s="1"/>
  <c r="H32" i="41"/>
  <c r="G32" i="41"/>
  <c r="F32" i="41"/>
  <c r="C32" i="41"/>
  <c r="B32" i="41"/>
  <c r="S31" i="41"/>
  <c r="R31" i="41"/>
  <c r="Q31" i="41"/>
  <c r="P31" i="41"/>
  <c r="E31" i="41"/>
  <c r="U31" i="41" s="1"/>
  <c r="S30" i="41"/>
  <c r="R30" i="41"/>
  <c r="Q30" i="41"/>
  <c r="P30" i="41"/>
  <c r="E30" i="41"/>
  <c r="S29" i="41"/>
  <c r="R29" i="41"/>
  <c r="Q29" i="41"/>
  <c r="P29" i="41"/>
  <c r="E29" i="41"/>
  <c r="T29" i="41" s="1"/>
  <c r="S28" i="41"/>
  <c r="R28" i="41"/>
  <c r="Q28" i="41"/>
  <c r="P28" i="41"/>
  <c r="E28" i="41"/>
  <c r="T28" i="41" s="1"/>
  <c r="O26" i="41"/>
  <c r="N26" i="41"/>
  <c r="M26" i="41"/>
  <c r="L26" i="41"/>
  <c r="R26" i="41" s="1"/>
  <c r="K26" i="41"/>
  <c r="J26" i="41"/>
  <c r="I26" i="41"/>
  <c r="H26" i="41"/>
  <c r="G26" i="41"/>
  <c r="F26" i="41"/>
  <c r="C26" i="41"/>
  <c r="B26" i="41"/>
  <c r="E26" i="41" s="1"/>
  <c r="S25" i="41"/>
  <c r="R25" i="41"/>
  <c r="Q25" i="41"/>
  <c r="P25" i="41"/>
  <c r="E25" i="41"/>
  <c r="U25" i="41" s="1"/>
  <c r="S24" i="41"/>
  <c r="R24" i="41"/>
  <c r="Q24" i="41"/>
  <c r="P24" i="41"/>
  <c r="E24" i="41"/>
  <c r="T24" i="41" s="1"/>
  <c r="U23" i="41"/>
  <c r="T23" i="41"/>
  <c r="S23" i="41"/>
  <c r="R23" i="41"/>
  <c r="Q23" i="41"/>
  <c r="P23" i="41"/>
  <c r="E23" i="41"/>
  <c r="U22" i="41"/>
  <c r="T22" i="41"/>
  <c r="S22" i="41"/>
  <c r="R22" i="41"/>
  <c r="Q22" i="41"/>
  <c r="P22" i="41"/>
  <c r="E22" i="41"/>
  <c r="U21" i="41"/>
  <c r="T21" i="41"/>
  <c r="S21" i="41"/>
  <c r="R21" i="41"/>
  <c r="Q21" i="41"/>
  <c r="P21" i="41"/>
  <c r="E21" i="41"/>
  <c r="S20" i="41"/>
  <c r="R20" i="41"/>
  <c r="Q20" i="41"/>
  <c r="P20" i="41"/>
  <c r="E20" i="41"/>
  <c r="U20" i="41" s="1"/>
  <c r="S19" i="41"/>
  <c r="R19" i="41"/>
  <c r="Q19" i="41"/>
  <c r="P19" i="41"/>
  <c r="E19" i="41"/>
  <c r="S17" i="41"/>
  <c r="O17" i="41"/>
  <c r="N17" i="41"/>
  <c r="M17" i="41"/>
  <c r="L17" i="41"/>
  <c r="K17" i="41"/>
  <c r="J17" i="41"/>
  <c r="I17" i="41"/>
  <c r="Q17" i="41" s="1"/>
  <c r="H17" i="41"/>
  <c r="P17" i="41" s="1"/>
  <c r="G17" i="41"/>
  <c r="F17" i="41"/>
  <c r="E17" i="41"/>
  <c r="C17" i="41"/>
  <c r="B17" i="41"/>
  <c r="S16" i="41"/>
  <c r="R16" i="41"/>
  <c r="Q16" i="41"/>
  <c r="P16" i="41"/>
  <c r="E16" i="41"/>
  <c r="S15" i="41"/>
  <c r="R15" i="41"/>
  <c r="Q15" i="41"/>
  <c r="P15" i="41"/>
  <c r="E15" i="41"/>
  <c r="T15" i="41" s="1"/>
  <c r="S14" i="41"/>
  <c r="R14" i="41"/>
  <c r="Q14" i="41"/>
  <c r="P14" i="41"/>
  <c r="E14" i="41"/>
  <c r="U14" i="41" s="1"/>
  <c r="U13" i="41"/>
  <c r="S13" i="41"/>
  <c r="R13" i="41"/>
  <c r="Q13" i="41"/>
  <c r="P13" i="41"/>
  <c r="E13" i="41"/>
  <c r="T13" i="41" s="1"/>
  <c r="U12" i="41"/>
  <c r="T12" i="41"/>
  <c r="S12" i="41"/>
  <c r="R12" i="41"/>
  <c r="Q12" i="41"/>
  <c r="P12" i="41"/>
  <c r="E12" i="41"/>
  <c r="U11" i="41"/>
  <c r="T11" i="41"/>
  <c r="S11" i="41"/>
  <c r="R11" i="41"/>
  <c r="Q11" i="41"/>
  <c r="P11" i="41"/>
  <c r="E11" i="41"/>
  <c r="S10" i="41"/>
  <c r="R10" i="41"/>
  <c r="Q10" i="41"/>
  <c r="U10" i="41" s="1"/>
  <c r="P10" i="41"/>
  <c r="T10" i="41" s="1"/>
  <c r="E10" i="41"/>
  <c r="S9" i="41"/>
  <c r="R9" i="41"/>
  <c r="Q9" i="41"/>
  <c r="P9" i="41"/>
  <c r="E9" i="41"/>
  <c r="S96" i="40"/>
  <c r="R96" i="40"/>
  <c r="Q96" i="40"/>
  <c r="P96" i="40"/>
  <c r="E96" i="40"/>
  <c r="U95" i="40"/>
  <c r="S95" i="40"/>
  <c r="R95" i="40"/>
  <c r="Q95" i="40"/>
  <c r="P95" i="40"/>
  <c r="E95" i="40"/>
  <c r="T95" i="40" s="1"/>
  <c r="T94" i="40"/>
  <c r="S94" i="40"/>
  <c r="R94" i="40"/>
  <c r="Q94" i="40"/>
  <c r="P94" i="40"/>
  <c r="E94" i="40"/>
  <c r="U94" i="40" s="1"/>
  <c r="S93" i="40"/>
  <c r="R93" i="40"/>
  <c r="Q93" i="40"/>
  <c r="P93" i="40"/>
  <c r="E93" i="40"/>
  <c r="U93" i="40" s="1"/>
  <c r="S92" i="40"/>
  <c r="R92" i="40"/>
  <c r="Q92" i="40"/>
  <c r="P92" i="40"/>
  <c r="E92" i="40"/>
  <c r="U92" i="40" s="1"/>
  <c r="U91" i="40"/>
  <c r="T91" i="40"/>
  <c r="S91" i="40"/>
  <c r="R91" i="40"/>
  <c r="Q91" i="40"/>
  <c r="P91" i="40"/>
  <c r="E91" i="40"/>
  <c r="U90" i="40"/>
  <c r="T90" i="40"/>
  <c r="S90" i="40"/>
  <c r="R90" i="40"/>
  <c r="Q90" i="40"/>
  <c r="P90" i="40"/>
  <c r="E90" i="40"/>
  <c r="T89" i="40"/>
  <c r="S89" i="40"/>
  <c r="R89" i="40"/>
  <c r="Q89" i="40"/>
  <c r="P89" i="40"/>
  <c r="E89" i="40"/>
  <c r="U89" i="40" s="1"/>
  <c r="S88" i="40"/>
  <c r="R88" i="40"/>
  <c r="R87" i="40" s="1"/>
  <c r="Q88" i="40"/>
  <c r="Q87" i="40" s="1"/>
  <c r="P88" i="40"/>
  <c r="E88" i="40"/>
  <c r="V75" i="40"/>
  <c r="O75" i="40"/>
  <c r="N75" i="40"/>
  <c r="M75" i="40"/>
  <c r="L75" i="40"/>
  <c r="K75" i="40"/>
  <c r="J75" i="40"/>
  <c r="I75" i="40"/>
  <c r="H75" i="40"/>
  <c r="G75" i="40"/>
  <c r="F75" i="40"/>
  <c r="C75" i="40"/>
  <c r="B75" i="40"/>
  <c r="O74" i="40"/>
  <c r="N74" i="40"/>
  <c r="M74" i="40"/>
  <c r="S74" i="40" s="1"/>
  <c r="L74" i="40"/>
  <c r="R74" i="40" s="1"/>
  <c r="K74" i="40"/>
  <c r="J74" i="40"/>
  <c r="I74" i="40"/>
  <c r="Q74" i="40" s="1"/>
  <c r="H74" i="40"/>
  <c r="P74" i="40" s="1"/>
  <c r="G74" i="40"/>
  <c r="F74" i="40"/>
  <c r="E74" i="40"/>
  <c r="C74" i="40"/>
  <c r="B74" i="40"/>
  <c r="O73" i="40"/>
  <c r="N73" i="40"/>
  <c r="R73" i="40" s="1"/>
  <c r="M73" i="40"/>
  <c r="S73" i="40" s="1"/>
  <c r="L73" i="40"/>
  <c r="K73" i="40"/>
  <c r="J73" i="40"/>
  <c r="I73" i="40"/>
  <c r="Q73" i="40" s="1"/>
  <c r="H73" i="40"/>
  <c r="P73" i="40" s="1"/>
  <c r="G73" i="40"/>
  <c r="F73" i="40"/>
  <c r="E73" i="40"/>
  <c r="C73" i="40"/>
  <c r="B73" i="40"/>
  <c r="U72" i="40"/>
  <c r="T72" i="40"/>
  <c r="S72" i="40"/>
  <c r="R72" i="40"/>
  <c r="Q72" i="40"/>
  <c r="P72" i="40"/>
  <c r="E72" i="40"/>
  <c r="S71" i="40"/>
  <c r="R71" i="40"/>
  <c r="Q71" i="40"/>
  <c r="P71" i="40"/>
  <c r="T71" i="40" s="1"/>
  <c r="E71" i="40"/>
  <c r="U71" i="40" s="1"/>
  <c r="V69" i="40"/>
  <c r="O69" i="40"/>
  <c r="N69" i="40"/>
  <c r="R69" i="40" s="1"/>
  <c r="M69" i="40"/>
  <c r="L69" i="40"/>
  <c r="K69" i="40"/>
  <c r="J69" i="40"/>
  <c r="I69" i="40"/>
  <c r="H69" i="40"/>
  <c r="G69" i="40"/>
  <c r="F69" i="40"/>
  <c r="C69" i="40"/>
  <c r="B69" i="40"/>
  <c r="O68" i="40"/>
  <c r="N68" i="40"/>
  <c r="M68" i="40"/>
  <c r="S68" i="40" s="1"/>
  <c r="L68" i="40"/>
  <c r="R68" i="40" s="1"/>
  <c r="K68" i="40"/>
  <c r="J68" i="40"/>
  <c r="I68" i="40"/>
  <c r="H68" i="40"/>
  <c r="G68" i="40"/>
  <c r="F68" i="40"/>
  <c r="C68" i="40"/>
  <c r="B68" i="40"/>
  <c r="E68" i="40" s="1"/>
  <c r="U67" i="40"/>
  <c r="T67" i="40"/>
  <c r="S67" i="40"/>
  <c r="R67" i="40"/>
  <c r="Q67" i="40"/>
  <c r="P67" i="40"/>
  <c r="E67" i="40"/>
  <c r="U66" i="40"/>
  <c r="T66" i="40"/>
  <c r="S66" i="40"/>
  <c r="R66" i="40"/>
  <c r="Q66" i="40"/>
  <c r="P66" i="40"/>
  <c r="E66" i="40"/>
  <c r="T65" i="40"/>
  <c r="S65" i="40"/>
  <c r="R65" i="40"/>
  <c r="Q65" i="40"/>
  <c r="P65" i="40"/>
  <c r="E65" i="40"/>
  <c r="U65" i="40" s="1"/>
  <c r="S64" i="40"/>
  <c r="R64" i="40"/>
  <c r="Q64" i="40"/>
  <c r="P64" i="40"/>
  <c r="E64" i="40"/>
  <c r="U64" i="40" s="1"/>
  <c r="S63" i="40"/>
  <c r="R63" i="40"/>
  <c r="Q63" i="40"/>
  <c r="P63" i="40"/>
  <c r="E63" i="40"/>
  <c r="O61" i="40"/>
  <c r="N61" i="40"/>
  <c r="M61" i="40"/>
  <c r="S61" i="40" s="1"/>
  <c r="L61" i="40"/>
  <c r="R61" i="40" s="1"/>
  <c r="K61" i="40"/>
  <c r="J61" i="40"/>
  <c r="I61" i="40"/>
  <c r="H61" i="40"/>
  <c r="C61" i="40"/>
  <c r="B61" i="40"/>
  <c r="S60" i="40"/>
  <c r="R60" i="40"/>
  <c r="Q60" i="40"/>
  <c r="P60" i="40"/>
  <c r="E60" i="40"/>
  <c r="U60" i="40" s="1"/>
  <c r="U59" i="40"/>
  <c r="S59" i="40"/>
  <c r="R59" i="40"/>
  <c r="Q59" i="40"/>
  <c r="P59" i="40"/>
  <c r="E59" i="40"/>
  <c r="T59" i="40" s="1"/>
  <c r="U58" i="40"/>
  <c r="T58" i="40"/>
  <c r="S58" i="40"/>
  <c r="R58" i="40"/>
  <c r="Q58" i="40"/>
  <c r="P58" i="40"/>
  <c r="E58" i="40"/>
  <c r="U57" i="40"/>
  <c r="T57" i="40"/>
  <c r="S57" i="40"/>
  <c r="R57" i="40"/>
  <c r="Q57" i="40"/>
  <c r="P57" i="40"/>
  <c r="E57" i="40"/>
  <c r="O55" i="40"/>
  <c r="N55" i="40"/>
  <c r="M55" i="40"/>
  <c r="S55" i="40" s="1"/>
  <c r="L55" i="40"/>
  <c r="R55" i="40" s="1"/>
  <c r="K55" i="40"/>
  <c r="J55" i="40"/>
  <c r="I55" i="40"/>
  <c r="H55" i="40"/>
  <c r="G55" i="40"/>
  <c r="F55" i="40"/>
  <c r="C55" i="40"/>
  <c r="B55" i="40"/>
  <c r="U54" i="40"/>
  <c r="T54" i="40"/>
  <c r="S54" i="40"/>
  <c r="R54" i="40"/>
  <c r="Q54" i="40"/>
  <c r="P54" i="40"/>
  <c r="E54" i="40"/>
  <c r="T53" i="40"/>
  <c r="S53" i="40"/>
  <c r="R53" i="40"/>
  <c r="Q53" i="40"/>
  <c r="P53" i="40"/>
  <c r="E53" i="40"/>
  <c r="U53" i="40" s="1"/>
  <c r="S52" i="40"/>
  <c r="R52" i="40"/>
  <c r="Q52" i="40"/>
  <c r="P52" i="40"/>
  <c r="E52" i="40"/>
  <c r="U52" i="40" s="1"/>
  <c r="S51" i="40"/>
  <c r="R51" i="40"/>
  <c r="Q51" i="40"/>
  <c r="P51" i="40"/>
  <c r="E51" i="40"/>
  <c r="U51" i="40" s="1"/>
  <c r="S50" i="40"/>
  <c r="R50" i="40"/>
  <c r="Q50" i="40"/>
  <c r="P50" i="40"/>
  <c r="E50" i="40"/>
  <c r="T50" i="40" s="1"/>
  <c r="S49" i="40"/>
  <c r="R49" i="40"/>
  <c r="Q49" i="40"/>
  <c r="P49" i="40"/>
  <c r="E49" i="40"/>
  <c r="U49" i="40" s="1"/>
  <c r="U48" i="40"/>
  <c r="S48" i="40"/>
  <c r="R48" i="40"/>
  <c r="Q48" i="40"/>
  <c r="P48" i="40"/>
  <c r="E48" i="40"/>
  <c r="T48" i="40" s="1"/>
  <c r="U47" i="40"/>
  <c r="T47" i="40"/>
  <c r="S47" i="40"/>
  <c r="R47" i="40"/>
  <c r="Q47" i="40"/>
  <c r="P47" i="40"/>
  <c r="E47" i="40"/>
  <c r="U46" i="40"/>
  <c r="T46" i="40"/>
  <c r="S46" i="40"/>
  <c r="R46" i="40"/>
  <c r="Q46" i="40"/>
  <c r="P46" i="40"/>
  <c r="E46" i="40"/>
  <c r="T45" i="40"/>
  <c r="S45" i="40"/>
  <c r="R45" i="40"/>
  <c r="Q45" i="40"/>
  <c r="P45" i="40"/>
  <c r="E45" i="40"/>
  <c r="U45" i="40" s="1"/>
  <c r="S44" i="40"/>
  <c r="R44" i="40"/>
  <c r="Q44" i="40"/>
  <c r="P44" i="40"/>
  <c r="E44" i="40"/>
  <c r="U44" i="40" s="1"/>
  <c r="O42" i="40"/>
  <c r="N42" i="40"/>
  <c r="M42" i="40"/>
  <c r="S42" i="40" s="1"/>
  <c r="L42" i="40"/>
  <c r="R42" i="40" s="1"/>
  <c r="K42" i="40"/>
  <c r="J42" i="40"/>
  <c r="I42" i="40"/>
  <c r="H42" i="40"/>
  <c r="G42" i="40"/>
  <c r="F42" i="40"/>
  <c r="C42" i="40"/>
  <c r="E42" i="40" s="1"/>
  <c r="B42" i="40"/>
  <c r="S41" i="40"/>
  <c r="R41" i="40"/>
  <c r="Q41" i="40"/>
  <c r="P41" i="40"/>
  <c r="E41" i="40"/>
  <c r="U41" i="40" s="1"/>
  <c r="S40" i="40"/>
  <c r="R40" i="40"/>
  <c r="Q40" i="40"/>
  <c r="P40" i="40"/>
  <c r="E40" i="40"/>
  <c r="U40" i="40" s="1"/>
  <c r="S39" i="40"/>
  <c r="R39" i="40"/>
  <c r="Q39" i="40"/>
  <c r="P39" i="40"/>
  <c r="E39" i="40"/>
  <c r="T39" i="40" s="1"/>
  <c r="S38" i="40"/>
  <c r="R38" i="40"/>
  <c r="Q38" i="40"/>
  <c r="P38" i="40"/>
  <c r="E38" i="40"/>
  <c r="U38" i="40" s="1"/>
  <c r="U37" i="40"/>
  <c r="S37" i="40"/>
  <c r="R37" i="40"/>
  <c r="Q37" i="40"/>
  <c r="P37" i="40"/>
  <c r="E37" i="40"/>
  <c r="T37" i="40" s="1"/>
  <c r="S35" i="40"/>
  <c r="R35" i="40"/>
  <c r="O35" i="40"/>
  <c r="N35" i="40"/>
  <c r="M35" i="40"/>
  <c r="L35" i="40"/>
  <c r="K35" i="40"/>
  <c r="J35" i="40"/>
  <c r="I35" i="40"/>
  <c r="Q35" i="40" s="1"/>
  <c r="H35" i="40"/>
  <c r="P35" i="40" s="1"/>
  <c r="G35" i="40"/>
  <c r="F35" i="40"/>
  <c r="C35" i="40"/>
  <c r="B35" i="40"/>
  <c r="E35" i="40" s="1"/>
  <c r="U34" i="40"/>
  <c r="S34" i="40"/>
  <c r="R34" i="40"/>
  <c r="Q34" i="40"/>
  <c r="P34" i="40"/>
  <c r="E34" i="40"/>
  <c r="T34" i="40" s="1"/>
  <c r="S32" i="40"/>
  <c r="R32" i="40"/>
  <c r="O32" i="40"/>
  <c r="N32" i="40"/>
  <c r="M32" i="40"/>
  <c r="L32" i="40"/>
  <c r="K32" i="40"/>
  <c r="J32" i="40"/>
  <c r="I32" i="40"/>
  <c r="Q32" i="40" s="1"/>
  <c r="H32" i="40"/>
  <c r="G32" i="40"/>
  <c r="F32" i="40"/>
  <c r="C32" i="40"/>
  <c r="B32" i="40"/>
  <c r="E32" i="40" s="1"/>
  <c r="U31" i="40"/>
  <c r="S31" i="40"/>
  <c r="R31" i="40"/>
  <c r="Q31" i="40"/>
  <c r="P31" i="40"/>
  <c r="E31" i="40"/>
  <c r="T31" i="40" s="1"/>
  <c r="U30" i="40"/>
  <c r="T30" i="40"/>
  <c r="S30" i="40"/>
  <c r="R30" i="40"/>
  <c r="Q30" i="40"/>
  <c r="P30" i="40"/>
  <c r="E30" i="40"/>
  <c r="S29" i="40"/>
  <c r="R29" i="40"/>
  <c r="Q29" i="40"/>
  <c r="P29" i="40"/>
  <c r="E29" i="40"/>
  <c r="U29" i="40" s="1"/>
  <c r="S28" i="40"/>
  <c r="R28" i="40"/>
  <c r="Q28" i="40"/>
  <c r="P28" i="40"/>
  <c r="E28" i="40"/>
  <c r="U28" i="40" s="1"/>
  <c r="V26" i="40"/>
  <c r="O26" i="40"/>
  <c r="N26" i="40"/>
  <c r="M26" i="40"/>
  <c r="S26" i="40" s="1"/>
  <c r="L26" i="40"/>
  <c r="R26" i="40" s="1"/>
  <c r="K26" i="40"/>
  <c r="J26" i="40"/>
  <c r="I26" i="40"/>
  <c r="H26" i="40"/>
  <c r="G26" i="40"/>
  <c r="F26" i="40"/>
  <c r="C26" i="40"/>
  <c r="B26" i="40"/>
  <c r="E26" i="40" s="1"/>
  <c r="U25" i="40"/>
  <c r="S25" i="40"/>
  <c r="R25" i="40"/>
  <c r="Q25" i="40"/>
  <c r="P25" i="40"/>
  <c r="E25" i="40"/>
  <c r="T25" i="40" s="1"/>
  <c r="U24" i="40"/>
  <c r="T24" i="40"/>
  <c r="S24" i="40"/>
  <c r="R24" i="40"/>
  <c r="Q24" i="40"/>
  <c r="P24" i="40"/>
  <c r="E24" i="40"/>
  <c r="S23" i="40"/>
  <c r="R23" i="40"/>
  <c r="Q23" i="40"/>
  <c r="P23" i="40"/>
  <c r="E23" i="40"/>
  <c r="U23" i="40" s="1"/>
  <c r="S22" i="40"/>
  <c r="R22" i="40"/>
  <c r="Q22" i="40"/>
  <c r="P22" i="40"/>
  <c r="E22" i="40"/>
  <c r="U22" i="40" s="1"/>
  <c r="S21" i="40"/>
  <c r="R21" i="40"/>
  <c r="Q21" i="40"/>
  <c r="P21" i="40"/>
  <c r="E21" i="40"/>
  <c r="T21" i="40" s="1"/>
  <c r="S20" i="40"/>
  <c r="R20" i="40"/>
  <c r="Q20" i="40"/>
  <c r="P20" i="40"/>
  <c r="E20" i="40"/>
  <c r="U20" i="40" s="1"/>
  <c r="U19" i="40"/>
  <c r="S19" i="40"/>
  <c r="R19" i="40"/>
  <c r="Q19" i="40"/>
  <c r="P19" i="40"/>
  <c r="E19" i="40"/>
  <c r="T19" i="40" s="1"/>
  <c r="S17" i="40"/>
  <c r="R17" i="40"/>
  <c r="O17" i="40"/>
  <c r="N17" i="40"/>
  <c r="M17" i="40"/>
  <c r="L17" i="40"/>
  <c r="K17" i="40"/>
  <c r="J17" i="40"/>
  <c r="I17" i="40"/>
  <c r="Q17" i="40" s="1"/>
  <c r="H17" i="40"/>
  <c r="P17" i="40" s="1"/>
  <c r="G17" i="40"/>
  <c r="F17" i="40"/>
  <c r="C17" i="40"/>
  <c r="B17" i="40"/>
  <c r="E17" i="40" s="1"/>
  <c r="U16" i="40"/>
  <c r="S16" i="40"/>
  <c r="R16" i="40"/>
  <c r="Q16" i="40"/>
  <c r="P16" i="40"/>
  <c r="E16" i="40"/>
  <c r="T16" i="40" s="1"/>
  <c r="U15" i="40"/>
  <c r="T15" i="40"/>
  <c r="S15" i="40"/>
  <c r="R15" i="40"/>
  <c r="Q15" i="40"/>
  <c r="P15" i="40"/>
  <c r="E15" i="40"/>
  <c r="U14" i="40"/>
  <c r="T14" i="40"/>
  <c r="S14" i="40"/>
  <c r="R14" i="40"/>
  <c r="Q14" i="40"/>
  <c r="P14" i="40"/>
  <c r="E14" i="40"/>
  <c r="U13" i="40"/>
  <c r="T13" i="40"/>
  <c r="S13" i="40"/>
  <c r="R13" i="40"/>
  <c r="Q13" i="40"/>
  <c r="P13" i="40"/>
  <c r="E13" i="40"/>
  <c r="S12" i="40"/>
  <c r="R12" i="40"/>
  <c r="Q12" i="40"/>
  <c r="P12" i="40"/>
  <c r="E12" i="40"/>
  <c r="U12" i="40" s="1"/>
  <c r="S11" i="40"/>
  <c r="R11" i="40"/>
  <c r="Q11" i="40"/>
  <c r="P11" i="40"/>
  <c r="E11" i="40"/>
  <c r="U11" i="40" s="1"/>
  <c r="S10" i="40"/>
  <c r="R10" i="40"/>
  <c r="Q10" i="40"/>
  <c r="P10" i="40"/>
  <c r="E10" i="40"/>
  <c r="T10" i="40" s="1"/>
  <c r="S9" i="40"/>
  <c r="R9" i="40"/>
  <c r="Q9" i="40"/>
  <c r="P9" i="40"/>
  <c r="E9" i="40"/>
  <c r="U9" i="40" s="1"/>
  <c r="U96" i="39"/>
  <c r="S96" i="39"/>
  <c r="R96" i="39"/>
  <c r="Q96" i="39"/>
  <c r="P96" i="39"/>
  <c r="E96" i="39"/>
  <c r="T96" i="39" s="1"/>
  <c r="U95" i="39"/>
  <c r="T95" i="39"/>
  <c r="S95" i="39"/>
  <c r="R95" i="39"/>
  <c r="Q95" i="39"/>
  <c r="P95" i="39"/>
  <c r="E95" i="39"/>
  <c r="U94" i="39"/>
  <c r="T94" i="39"/>
  <c r="S94" i="39"/>
  <c r="R94" i="39"/>
  <c r="Q94" i="39"/>
  <c r="P94" i="39"/>
  <c r="E94" i="39"/>
  <c r="U93" i="39"/>
  <c r="T93" i="39"/>
  <c r="S93" i="39"/>
  <c r="R93" i="39"/>
  <c r="Q93" i="39"/>
  <c r="P93" i="39"/>
  <c r="E93" i="39"/>
  <c r="S92" i="39"/>
  <c r="R92" i="39"/>
  <c r="Q92" i="39"/>
  <c r="P92" i="39"/>
  <c r="E92" i="39"/>
  <c r="U92" i="39" s="1"/>
  <c r="S91" i="39"/>
  <c r="R91" i="39"/>
  <c r="Q91" i="39"/>
  <c r="P91" i="39"/>
  <c r="E91" i="39"/>
  <c r="U91" i="39" s="1"/>
  <c r="S90" i="39"/>
  <c r="R90" i="39"/>
  <c r="Q90" i="39"/>
  <c r="P90" i="39"/>
  <c r="E90" i="39"/>
  <c r="T90" i="39" s="1"/>
  <c r="S89" i="39"/>
  <c r="R89" i="39"/>
  <c r="Q89" i="39"/>
  <c r="P89" i="39"/>
  <c r="E89" i="39"/>
  <c r="U89" i="39" s="1"/>
  <c r="U88" i="39"/>
  <c r="S88" i="39"/>
  <c r="R88" i="39"/>
  <c r="Q88" i="39"/>
  <c r="P88" i="39"/>
  <c r="E88" i="39"/>
  <c r="T88" i="39" s="1"/>
  <c r="O75" i="39"/>
  <c r="N75" i="39"/>
  <c r="M75" i="39"/>
  <c r="L75" i="39"/>
  <c r="K75" i="39"/>
  <c r="J75" i="39"/>
  <c r="I75" i="39"/>
  <c r="H75" i="39"/>
  <c r="G75" i="39"/>
  <c r="F75" i="39"/>
  <c r="C75" i="39"/>
  <c r="B75" i="39"/>
  <c r="S74" i="39"/>
  <c r="O74" i="39"/>
  <c r="N74" i="39"/>
  <c r="M74" i="39"/>
  <c r="L74" i="39"/>
  <c r="R74" i="39" s="1"/>
  <c r="K74" i="39"/>
  <c r="J74" i="39"/>
  <c r="I74" i="39"/>
  <c r="Q74" i="39" s="1"/>
  <c r="H74" i="39"/>
  <c r="P74" i="39" s="1"/>
  <c r="G74" i="39"/>
  <c r="F74" i="39"/>
  <c r="C74" i="39"/>
  <c r="B74" i="39"/>
  <c r="E74" i="39" s="1"/>
  <c r="O73" i="39"/>
  <c r="N73" i="39"/>
  <c r="M73" i="39"/>
  <c r="S73" i="39" s="1"/>
  <c r="L73" i="39"/>
  <c r="R73" i="39" s="1"/>
  <c r="K73" i="39"/>
  <c r="J73" i="39"/>
  <c r="I73" i="39"/>
  <c r="Q73" i="39" s="1"/>
  <c r="H73" i="39"/>
  <c r="P73" i="39" s="1"/>
  <c r="G73" i="39"/>
  <c r="F73" i="39"/>
  <c r="E73" i="39"/>
  <c r="C73" i="39"/>
  <c r="B73" i="39"/>
  <c r="S72" i="39"/>
  <c r="R72" i="39"/>
  <c r="Q72" i="39"/>
  <c r="P72" i="39"/>
  <c r="E72" i="39"/>
  <c r="T72" i="39" s="1"/>
  <c r="S71" i="39"/>
  <c r="R71" i="39"/>
  <c r="Q71" i="39"/>
  <c r="P71" i="39"/>
  <c r="E71" i="39"/>
  <c r="U71" i="39" s="1"/>
  <c r="O69" i="39"/>
  <c r="N69" i="39"/>
  <c r="M69" i="39"/>
  <c r="L69" i="39"/>
  <c r="K69" i="39"/>
  <c r="J69" i="39"/>
  <c r="I69" i="39"/>
  <c r="H69" i="39"/>
  <c r="G69" i="39"/>
  <c r="F69" i="39"/>
  <c r="C69" i="39"/>
  <c r="B69" i="39"/>
  <c r="O68" i="39"/>
  <c r="N68" i="39"/>
  <c r="M68" i="39"/>
  <c r="S68" i="39" s="1"/>
  <c r="L68" i="39"/>
  <c r="R68" i="39" s="1"/>
  <c r="K68" i="39"/>
  <c r="J68" i="39"/>
  <c r="I68" i="39"/>
  <c r="Q68" i="39" s="1"/>
  <c r="H68" i="39"/>
  <c r="G68" i="39"/>
  <c r="F68" i="39"/>
  <c r="E68" i="39"/>
  <c r="C68" i="39"/>
  <c r="B68" i="39"/>
  <c r="S67" i="39"/>
  <c r="R67" i="39"/>
  <c r="Q67" i="39"/>
  <c r="P67" i="39"/>
  <c r="E67" i="39"/>
  <c r="T67" i="39" s="1"/>
  <c r="S66" i="39"/>
  <c r="R66" i="39"/>
  <c r="Q66" i="39"/>
  <c r="P66" i="39"/>
  <c r="E66" i="39"/>
  <c r="U66" i="39" s="1"/>
  <c r="U65" i="39"/>
  <c r="S65" i="39"/>
  <c r="R65" i="39"/>
  <c r="Q65" i="39"/>
  <c r="P65" i="39"/>
  <c r="E65" i="39"/>
  <c r="T65" i="39" s="1"/>
  <c r="U64" i="39"/>
  <c r="T64" i="39"/>
  <c r="S64" i="39"/>
  <c r="R64" i="39"/>
  <c r="Q64" i="39"/>
  <c r="P64" i="39"/>
  <c r="E64" i="39"/>
  <c r="T63" i="39"/>
  <c r="S63" i="39"/>
  <c r="R63" i="39"/>
  <c r="Q63" i="39"/>
  <c r="P63" i="39"/>
  <c r="E63" i="39"/>
  <c r="U63" i="39" s="1"/>
  <c r="O61" i="39"/>
  <c r="N61" i="39"/>
  <c r="M61" i="39"/>
  <c r="S61" i="39" s="1"/>
  <c r="L61" i="39"/>
  <c r="R61" i="39" s="1"/>
  <c r="K61" i="39"/>
  <c r="J61" i="39"/>
  <c r="I61" i="39"/>
  <c r="H61" i="39"/>
  <c r="C61" i="39"/>
  <c r="B61" i="39"/>
  <c r="S60" i="39"/>
  <c r="R60" i="39"/>
  <c r="Q60" i="39"/>
  <c r="P60" i="39"/>
  <c r="E60" i="39"/>
  <c r="U60" i="39" s="1"/>
  <c r="S59" i="39"/>
  <c r="R59" i="39"/>
  <c r="Q59" i="39"/>
  <c r="P59" i="39"/>
  <c r="E59" i="39"/>
  <c r="U59" i="39" s="1"/>
  <c r="S58" i="39"/>
  <c r="R58" i="39"/>
  <c r="Q58" i="39"/>
  <c r="P58" i="39"/>
  <c r="E58" i="39"/>
  <c r="T58" i="39" s="1"/>
  <c r="S57" i="39"/>
  <c r="R57" i="39"/>
  <c r="Q57" i="39"/>
  <c r="P57" i="39"/>
  <c r="E57" i="39"/>
  <c r="U57" i="39" s="1"/>
  <c r="O55" i="39"/>
  <c r="N55" i="39"/>
  <c r="M55" i="39"/>
  <c r="S55" i="39" s="1"/>
  <c r="L55" i="39"/>
  <c r="R55" i="39" s="1"/>
  <c r="K55" i="39"/>
  <c r="J55" i="39"/>
  <c r="I55" i="39"/>
  <c r="H55" i="39"/>
  <c r="G55" i="39"/>
  <c r="F55" i="39"/>
  <c r="C55" i="39"/>
  <c r="B55" i="39"/>
  <c r="S54" i="39"/>
  <c r="R54" i="39"/>
  <c r="Q54" i="39"/>
  <c r="P54" i="39"/>
  <c r="E54" i="39"/>
  <c r="U54" i="39" s="1"/>
  <c r="U53" i="39"/>
  <c r="S53" i="39"/>
  <c r="R53" i="39"/>
  <c r="Q53" i="39"/>
  <c r="P53" i="39"/>
  <c r="E53" i="39"/>
  <c r="T53" i="39" s="1"/>
  <c r="U52" i="39"/>
  <c r="S52" i="39"/>
  <c r="R52" i="39"/>
  <c r="Q52" i="39"/>
  <c r="P52" i="39"/>
  <c r="E52" i="39"/>
  <c r="T52" i="39" s="1"/>
  <c r="T51" i="39"/>
  <c r="S51" i="39"/>
  <c r="R51" i="39"/>
  <c r="Q51" i="39"/>
  <c r="P51" i="39"/>
  <c r="E51" i="39"/>
  <c r="U51" i="39" s="1"/>
  <c r="U50" i="39"/>
  <c r="S50" i="39"/>
  <c r="R50" i="39"/>
  <c r="Q50" i="39"/>
  <c r="P50" i="39"/>
  <c r="E50" i="39"/>
  <c r="T50" i="39" s="1"/>
  <c r="S49" i="39"/>
  <c r="R49" i="39"/>
  <c r="Q49" i="39"/>
  <c r="P49" i="39"/>
  <c r="E49" i="39"/>
  <c r="U49" i="39" s="1"/>
  <c r="S48" i="39"/>
  <c r="R48" i="39"/>
  <c r="Q48" i="39"/>
  <c r="P48" i="39"/>
  <c r="E48" i="39"/>
  <c r="U48" i="39" s="1"/>
  <c r="S47" i="39"/>
  <c r="R47" i="39"/>
  <c r="Q47" i="39"/>
  <c r="P47" i="39"/>
  <c r="E47" i="39"/>
  <c r="T47" i="39" s="1"/>
  <c r="S46" i="39"/>
  <c r="R46" i="39"/>
  <c r="Q46" i="39"/>
  <c r="P46" i="39"/>
  <c r="E46" i="39"/>
  <c r="U46" i="39" s="1"/>
  <c r="U45" i="39"/>
  <c r="S45" i="39"/>
  <c r="R45" i="39"/>
  <c r="Q45" i="39"/>
  <c r="P45" i="39"/>
  <c r="E45" i="39"/>
  <c r="T45" i="39" s="1"/>
  <c r="U44" i="39"/>
  <c r="S44" i="39"/>
  <c r="R44" i="39"/>
  <c r="Q44" i="39"/>
  <c r="P44" i="39"/>
  <c r="E44" i="39"/>
  <c r="T44" i="39" s="1"/>
  <c r="S42" i="39"/>
  <c r="R42" i="39"/>
  <c r="O42" i="39"/>
  <c r="N42" i="39"/>
  <c r="M42" i="39"/>
  <c r="L42" i="39"/>
  <c r="K42" i="39"/>
  <c r="J42" i="39"/>
  <c r="I42" i="39"/>
  <c r="H42" i="39"/>
  <c r="P42" i="39" s="1"/>
  <c r="G42" i="39"/>
  <c r="F42" i="39"/>
  <c r="C42" i="39"/>
  <c r="B42" i="39"/>
  <c r="E42" i="39" s="1"/>
  <c r="U41" i="39"/>
  <c r="T41" i="39"/>
  <c r="S41" i="39"/>
  <c r="R41" i="39"/>
  <c r="Q41" i="39"/>
  <c r="P41" i="39"/>
  <c r="E41" i="39"/>
  <c r="U40" i="39"/>
  <c r="T40" i="39"/>
  <c r="S40" i="39"/>
  <c r="R40" i="39"/>
  <c r="Q40" i="39"/>
  <c r="P40" i="39"/>
  <c r="E40" i="39"/>
  <c r="U39" i="39"/>
  <c r="T39" i="39"/>
  <c r="S39" i="39"/>
  <c r="R39" i="39"/>
  <c r="Q39" i="39"/>
  <c r="P39" i="39"/>
  <c r="E39" i="39"/>
  <c r="S38" i="39"/>
  <c r="R38" i="39"/>
  <c r="Q38" i="39"/>
  <c r="P38" i="39"/>
  <c r="E38" i="39"/>
  <c r="U38" i="39" s="1"/>
  <c r="S37" i="39"/>
  <c r="R37" i="39"/>
  <c r="Q37" i="39"/>
  <c r="P37" i="39"/>
  <c r="E37" i="39"/>
  <c r="O35" i="39"/>
  <c r="N35" i="39"/>
  <c r="M35" i="39"/>
  <c r="S35" i="39" s="1"/>
  <c r="L35" i="39"/>
  <c r="R35" i="39" s="1"/>
  <c r="K35" i="39"/>
  <c r="J35" i="39"/>
  <c r="I35" i="39"/>
  <c r="Q35" i="39" s="1"/>
  <c r="H35" i="39"/>
  <c r="P35" i="39" s="1"/>
  <c r="G35" i="39"/>
  <c r="F35" i="39"/>
  <c r="E35" i="39"/>
  <c r="C35" i="39"/>
  <c r="B35" i="39"/>
  <c r="S34" i="39"/>
  <c r="R34" i="39"/>
  <c r="Q34" i="39"/>
  <c r="P34" i="39"/>
  <c r="E34" i="39"/>
  <c r="U34" i="39" s="1"/>
  <c r="O32" i="39"/>
  <c r="N32" i="39"/>
  <c r="M32" i="39"/>
  <c r="S32" i="39" s="1"/>
  <c r="L32" i="39"/>
  <c r="K32" i="39"/>
  <c r="J32" i="39"/>
  <c r="I32" i="39"/>
  <c r="H32" i="39"/>
  <c r="P32" i="39" s="1"/>
  <c r="G32" i="39"/>
  <c r="F32" i="39"/>
  <c r="E32" i="39"/>
  <c r="C32" i="39"/>
  <c r="B32" i="39"/>
  <c r="S31" i="39"/>
  <c r="R31" i="39"/>
  <c r="Q31" i="39"/>
  <c r="P31" i="39"/>
  <c r="E31" i="39"/>
  <c r="U31" i="39" s="1"/>
  <c r="S30" i="39"/>
  <c r="R30" i="39"/>
  <c r="Q30" i="39"/>
  <c r="P30" i="39"/>
  <c r="E30" i="39"/>
  <c r="T30" i="39" s="1"/>
  <c r="S29" i="39"/>
  <c r="R29" i="39"/>
  <c r="Q29" i="39"/>
  <c r="P29" i="39"/>
  <c r="E29" i="39"/>
  <c r="U29" i="39" s="1"/>
  <c r="S28" i="39"/>
  <c r="R28" i="39"/>
  <c r="Q28" i="39"/>
  <c r="P28" i="39"/>
  <c r="E28" i="39"/>
  <c r="T28" i="39" s="1"/>
  <c r="S26" i="39"/>
  <c r="O26" i="39"/>
  <c r="N26" i="39"/>
  <c r="M26" i="39"/>
  <c r="L26" i="39"/>
  <c r="R26" i="39" s="1"/>
  <c r="K26" i="39"/>
  <c r="J26" i="39"/>
  <c r="I26" i="39"/>
  <c r="Q26" i="39" s="1"/>
  <c r="H26" i="39"/>
  <c r="G26" i="39"/>
  <c r="F26" i="39"/>
  <c r="C26" i="39"/>
  <c r="B26" i="39"/>
  <c r="E26" i="39" s="1"/>
  <c r="U25" i="39"/>
  <c r="S25" i="39"/>
  <c r="R25" i="39"/>
  <c r="Q25" i="39"/>
  <c r="P25" i="39"/>
  <c r="E25" i="39"/>
  <c r="T25" i="39" s="1"/>
  <c r="U24" i="39"/>
  <c r="T24" i="39"/>
  <c r="S24" i="39"/>
  <c r="R24" i="39"/>
  <c r="Q24" i="39"/>
  <c r="P24" i="39"/>
  <c r="E24" i="39"/>
  <c r="U23" i="39"/>
  <c r="T23" i="39"/>
  <c r="S23" i="39"/>
  <c r="R23" i="39"/>
  <c r="Q23" i="39"/>
  <c r="P23" i="39"/>
  <c r="E23" i="39"/>
  <c r="U22" i="39"/>
  <c r="T22" i="39"/>
  <c r="S22" i="39"/>
  <c r="R22" i="39"/>
  <c r="Q22" i="39"/>
  <c r="P22" i="39"/>
  <c r="E22" i="39"/>
  <c r="S21" i="39"/>
  <c r="R21" i="39"/>
  <c r="Q21" i="39"/>
  <c r="P21" i="39"/>
  <c r="E21" i="39"/>
  <c r="U21" i="39" s="1"/>
  <c r="S20" i="39"/>
  <c r="R20" i="39"/>
  <c r="Q20" i="39"/>
  <c r="P20" i="39"/>
  <c r="E20" i="39"/>
  <c r="U20" i="39" s="1"/>
  <c r="S19" i="39"/>
  <c r="R19" i="39"/>
  <c r="Q19" i="39"/>
  <c r="P19" i="39"/>
  <c r="E19" i="39"/>
  <c r="T19" i="39" s="1"/>
  <c r="O17" i="39"/>
  <c r="N17" i="39"/>
  <c r="M17" i="39"/>
  <c r="S17" i="39" s="1"/>
  <c r="L17" i="39"/>
  <c r="R17" i="39" s="1"/>
  <c r="K17" i="39"/>
  <c r="J17" i="39"/>
  <c r="I17" i="39"/>
  <c r="Q17" i="39" s="1"/>
  <c r="H17" i="39"/>
  <c r="P17" i="39" s="1"/>
  <c r="G17" i="39"/>
  <c r="F17" i="39"/>
  <c r="E17" i="39"/>
  <c r="C17" i="39"/>
  <c r="B17" i="39"/>
  <c r="S16" i="39"/>
  <c r="R16" i="39"/>
  <c r="Q16" i="39"/>
  <c r="P16" i="39"/>
  <c r="E16" i="39"/>
  <c r="T16" i="39" s="1"/>
  <c r="S15" i="39"/>
  <c r="R15" i="39"/>
  <c r="Q15" i="39"/>
  <c r="P15" i="39"/>
  <c r="E15" i="39"/>
  <c r="U15" i="39" s="1"/>
  <c r="U14" i="39"/>
  <c r="S14" i="39"/>
  <c r="R14" i="39"/>
  <c r="Q14" i="39"/>
  <c r="P14" i="39"/>
  <c r="E14" i="39"/>
  <c r="T14" i="39" s="1"/>
  <c r="U13" i="39"/>
  <c r="T13" i="39"/>
  <c r="S13" i="39"/>
  <c r="R13" i="39"/>
  <c r="Q13" i="39"/>
  <c r="P13" i="39"/>
  <c r="E13" i="39"/>
  <c r="U12" i="39"/>
  <c r="T12" i="39"/>
  <c r="S12" i="39"/>
  <c r="R12" i="39"/>
  <c r="Q12" i="39"/>
  <c r="P12" i="39"/>
  <c r="E12" i="39"/>
  <c r="U11" i="39"/>
  <c r="T11" i="39"/>
  <c r="S11" i="39"/>
  <c r="R11" i="39"/>
  <c r="Q11" i="39"/>
  <c r="P11" i="39"/>
  <c r="E11" i="39"/>
  <c r="S10" i="39"/>
  <c r="R10" i="39"/>
  <c r="Q10" i="39"/>
  <c r="P10" i="39"/>
  <c r="E10" i="39"/>
  <c r="U10" i="39" s="1"/>
  <c r="S9" i="39"/>
  <c r="R9" i="39"/>
  <c r="Q9" i="39"/>
  <c r="P9" i="39"/>
  <c r="E9" i="39"/>
  <c r="S96" i="38"/>
  <c r="R96" i="38"/>
  <c r="Q96" i="38"/>
  <c r="P96" i="38"/>
  <c r="E96" i="38"/>
  <c r="T96" i="38" s="1"/>
  <c r="S95" i="38"/>
  <c r="R95" i="38"/>
  <c r="Q95" i="38"/>
  <c r="P95" i="38"/>
  <c r="E95" i="38"/>
  <c r="U95" i="38" s="1"/>
  <c r="U94" i="38"/>
  <c r="S94" i="38"/>
  <c r="R94" i="38"/>
  <c r="Q94" i="38"/>
  <c r="P94" i="38"/>
  <c r="E94" i="38"/>
  <c r="T94" i="38" s="1"/>
  <c r="U93" i="38"/>
  <c r="T93" i="38"/>
  <c r="S93" i="38"/>
  <c r="R93" i="38"/>
  <c r="Q93" i="38"/>
  <c r="P93" i="38"/>
  <c r="E93" i="38"/>
  <c r="U92" i="38"/>
  <c r="T92" i="38"/>
  <c r="S92" i="38"/>
  <c r="R92" i="38"/>
  <c r="Q92" i="38"/>
  <c r="P92" i="38"/>
  <c r="E92" i="38"/>
  <c r="U91" i="38"/>
  <c r="T91" i="38"/>
  <c r="S91" i="38"/>
  <c r="R91" i="38"/>
  <c r="Q91" i="38"/>
  <c r="P91" i="38"/>
  <c r="E91" i="38"/>
  <c r="S90" i="38"/>
  <c r="R90" i="38"/>
  <c r="Q90" i="38"/>
  <c r="P90" i="38"/>
  <c r="E90" i="38"/>
  <c r="U90" i="38" s="1"/>
  <c r="S89" i="38"/>
  <c r="R89" i="38"/>
  <c r="Q89" i="38"/>
  <c r="P89" i="38"/>
  <c r="E89" i="38"/>
  <c r="U89" i="38" s="1"/>
  <c r="S88" i="38"/>
  <c r="R88" i="38"/>
  <c r="Q88" i="38"/>
  <c r="P88" i="38"/>
  <c r="P87" i="38" s="1"/>
  <c r="E88" i="38"/>
  <c r="U88" i="38" s="1"/>
  <c r="O75" i="38"/>
  <c r="N75" i="38"/>
  <c r="M75" i="38"/>
  <c r="L75" i="38"/>
  <c r="K75" i="38"/>
  <c r="J75" i="38"/>
  <c r="I75" i="38"/>
  <c r="H75" i="38"/>
  <c r="G75" i="38"/>
  <c r="F75" i="38"/>
  <c r="C75" i="38"/>
  <c r="B75" i="38"/>
  <c r="O74" i="38"/>
  <c r="N74" i="38"/>
  <c r="M74" i="38"/>
  <c r="S74" i="38" s="1"/>
  <c r="L74" i="38"/>
  <c r="R74" i="38" s="1"/>
  <c r="K74" i="38"/>
  <c r="J74" i="38"/>
  <c r="I74" i="38"/>
  <c r="Q74" i="38" s="1"/>
  <c r="H74" i="38"/>
  <c r="P74" i="38" s="1"/>
  <c r="G74" i="38"/>
  <c r="F74" i="38"/>
  <c r="E74" i="38"/>
  <c r="C74" i="38"/>
  <c r="B74" i="38"/>
  <c r="O73" i="38"/>
  <c r="N73" i="38"/>
  <c r="M73" i="38"/>
  <c r="L73" i="38"/>
  <c r="R73" i="38" s="1"/>
  <c r="K73" i="38"/>
  <c r="J73" i="38"/>
  <c r="I73" i="38"/>
  <c r="H73" i="38"/>
  <c r="P73" i="38" s="1"/>
  <c r="G73" i="38"/>
  <c r="F73" i="38"/>
  <c r="C73" i="38"/>
  <c r="E73" i="38" s="1"/>
  <c r="B73" i="38"/>
  <c r="S72" i="38"/>
  <c r="R72" i="38"/>
  <c r="Q72" i="38"/>
  <c r="P72" i="38"/>
  <c r="E72" i="38"/>
  <c r="U72" i="38" s="1"/>
  <c r="S71" i="38"/>
  <c r="R71" i="38"/>
  <c r="Q71" i="38"/>
  <c r="P71" i="38"/>
  <c r="E71" i="38"/>
  <c r="O69" i="38"/>
  <c r="N69" i="38"/>
  <c r="M69" i="38"/>
  <c r="L69" i="38"/>
  <c r="K69" i="38"/>
  <c r="J69" i="38"/>
  <c r="I69" i="38"/>
  <c r="H69" i="38"/>
  <c r="G69" i="38"/>
  <c r="F69" i="38"/>
  <c r="C69" i="38"/>
  <c r="B69" i="38"/>
  <c r="O68" i="38"/>
  <c r="N68" i="38"/>
  <c r="M68" i="38"/>
  <c r="S68" i="38" s="1"/>
  <c r="L68" i="38"/>
  <c r="R68" i="38" s="1"/>
  <c r="K68" i="38"/>
  <c r="J68" i="38"/>
  <c r="I68" i="38"/>
  <c r="Q68" i="38" s="1"/>
  <c r="H68" i="38"/>
  <c r="G68" i="38"/>
  <c r="F68" i="38"/>
  <c r="C68" i="38"/>
  <c r="E68" i="38" s="1"/>
  <c r="B68" i="38"/>
  <c r="S67" i="38"/>
  <c r="R67" i="38"/>
  <c r="Q67" i="38"/>
  <c r="P67" i="38"/>
  <c r="E67" i="38"/>
  <c r="U67" i="38" s="1"/>
  <c r="S66" i="38"/>
  <c r="R66" i="38"/>
  <c r="Q66" i="38"/>
  <c r="P66" i="38"/>
  <c r="E66" i="38"/>
  <c r="U66" i="38" s="1"/>
  <c r="S65" i="38"/>
  <c r="R65" i="38"/>
  <c r="Q65" i="38"/>
  <c r="P65" i="38"/>
  <c r="E65" i="38"/>
  <c r="T65" i="38" s="1"/>
  <c r="S64" i="38"/>
  <c r="R64" i="38"/>
  <c r="Q64" i="38"/>
  <c r="P64" i="38"/>
  <c r="E64" i="38"/>
  <c r="S63" i="38"/>
  <c r="R63" i="38"/>
  <c r="Q63" i="38"/>
  <c r="P63" i="38"/>
  <c r="E63" i="38"/>
  <c r="T63" i="38" s="1"/>
  <c r="O61" i="38"/>
  <c r="N61" i="38"/>
  <c r="M61" i="38"/>
  <c r="S61" i="38" s="1"/>
  <c r="L61" i="38"/>
  <c r="R61" i="38" s="1"/>
  <c r="K61" i="38"/>
  <c r="J61" i="38"/>
  <c r="I61" i="38"/>
  <c r="H61" i="38"/>
  <c r="C61" i="38"/>
  <c r="B61" i="38"/>
  <c r="T60" i="38"/>
  <c r="S60" i="38"/>
  <c r="R60" i="38"/>
  <c r="Q60" i="38"/>
  <c r="P60" i="38"/>
  <c r="E60" i="38"/>
  <c r="U60" i="38" s="1"/>
  <c r="S59" i="38"/>
  <c r="R59" i="38"/>
  <c r="Q59" i="38"/>
  <c r="P59" i="38"/>
  <c r="E59" i="38"/>
  <c r="U59" i="38" s="1"/>
  <c r="S58" i="38"/>
  <c r="R58" i="38"/>
  <c r="Q58" i="38"/>
  <c r="P58" i="38"/>
  <c r="E58" i="38"/>
  <c r="U58" i="38" s="1"/>
  <c r="S57" i="38"/>
  <c r="R57" i="38"/>
  <c r="Q57" i="38"/>
  <c r="P57" i="38"/>
  <c r="E57" i="38"/>
  <c r="U57" i="38" s="1"/>
  <c r="O55" i="38"/>
  <c r="N55" i="38"/>
  <c r="M55" i="38"/>
  <c r="S55" i="38" s="1"/>
  <c r="L55" i="38"/>
  <c r="R55" i="38" s="1"/>
  <c r="K55" i="38"/>
  <c r="J55" i="38"/>
  <c r="I55" i="38"/>
  <c r="H55" i="38"/>
  <c r="G55" i="38"/>
  <c r="F55" i="38"/>
  <c r="C55" i="38"/>
  <c r="B55" i="38"/>
  <c r="S54" i="38"/>
  <c r="R54" i="38"/>
  <c r="Q54" i="38"/>
  <c r="P54" i="38"/>
  <c r="E54" i="38"/>
  <c r="U54" i="38" s="1"/>
  <c r="S53" i="38"/>
  <c r="R53" i="38"/>
  <c r="Q53" i="38"/>
  <c r="P53" i="38"/>
  <c r="E53" i="38"/>
  <c r="T53" i="38" s="1"/>
  <c r="S52" i="38"/>
  <c r="R52" i="38"/>
  <c r="Q52" i="38"/>
  <c r="P52" i="38"/>
  <c r="E52" i="38"/>
  <c r="S51" i="38"/>
  <c r="R51" i="38"/>
  <c r="Q51" i="38"/>
  <c r="P51" i="38"/>
  <c r="E51" i="38"/>
  <c r="T51" i="38" s="1"/>
  <c r="U50" i="38"/>
  <c r="S50" i="38"/>
  <c r="R50" i="38"/>
  <c r="Q50" i="38"/>
  <c r="P50" i="38"/>
  <c r="E50" i="38"/>
  <c r="T50" i="38" s="1"/>
  <c r="U49" i="38"/>
  <c r="S49" i="38"/>
  <c r="R49" i="38"/>
  <c r="Q49" i="38"/>
  <c r="P49" i="38"/>
  <c r="E49" i="38"/>
  <c r="T49" i="38" s="1"/>
  <c r="U48" i="38"/>
  <c r="T48" i="38"/>
  <c r="S48" i="38"/>
  <c r="R48" i="38"/>
  <c r="Q48" i="38"/>
  <c r="P48" i="38"/>
  <c r="E48" i="38"/>
  <c r="S47" i="38"/>
  <c r="R47" i="38"/>
  <c r="Q47" i="38"/>
  <c r="P47" i="38"/>
  <c r="E47" i="38"/>
  <c r="U47" i="38" s="1"/>
  <c r="S46" i="38"/>
  <c r="R46" i="38"/>
  <c r="Q46" i="38"/>
  <c r="P46" i="38"/>
  <c r="E46" i="38"/>
  <c r="U46" i="38" s="1"/>
  <c r="S45" i="38"/>
  <c r="R45" i="38"/>
  <c r="Q45" i="38"/>
  <c r="P45" i="38"/>
  <c r="E45" i="38"/>
  <c r="U45" i="38" s="1"/>
  <c r="S44" i="38"/>
  <c r="R44" i="38"/>
  <c r="Q44" i="38"/>
  <c r="P44" i="38"/>
  <c r="E44" i="38"/>
  <c r="S42" i="38"/>
  <c r="O42" i="38"/>
  <c r="N42" i="38"/>
  <c r="M42" i="38"/>
  <c r="L42" i="38"/>
  <c r="R42" i="38" s="1"/>
  <c r="K42" i="38"/>
  <c r="J42" i="38"/>
  <c r="I42" i="38"/>
  <c r="Q42" i="38" s="1"/>
  <c r="H42" i="38"/>
  <c r="P42" i="38" s="1"/>
  <c r="G42" i="38"/>
  <c r="F42" i="38"/>
  <c r="C42" i="38"/>
  <c r="B42" i="38"/>
  <c r="S41" i="38"/>
  <c r="R41" i="38"/>
  <c r="Q41" i="38"/>
  <c r="P41" i="38"/>
  <c r="E41" i="38"/>
  <c r="U40" i="38"/>
  <c r="S40" i="38"/>
  <c r="R40" i="38"/>
  <c r="Q40" i="38"/>
  <c r="P40" i="38"/>
  <c r="E40" i="38"/>
  <c r="T40" i="38" s="1"/>
  <c r="U39" i="38"/>
  <c r="S39" i="38"/>
  <c r="R39" i="38"/>
  <c r="Q39" i="38"/>
  <c r="P39" i="38"/>
  <c r="E39" i="38"/>
  <c r="T39" i="38" s="1"/>
  <c r="U38" i="38"/>
  <c r="T38" i="38"/>
  <c r="S38" i="38"/>
  <c r="R38" i="38"/>
  <c r="Q38" i="38"/>
  <c r="P38" i="38"/>
  <c r="E38" i="38"/>
  <c r="U37" i="38"/>
  <c r="T37" i="38"/>
  <c r="S37" i="38"/>
  <c r="R37" i="38"/>
  <c r="Q37" i="38"/>
  <c r="P37" i="38"/>
  <c r="E37" i="38"/>
  <c r="O35" i="38"/>
  <c r="N35" i="38"/>
  <c r="R35" i="38" s="1"/>
  <c r="M35" i="38"/>
  <c r="S35" i="38" s="1"/>
  <c r="L35" i="38"/>
  <c r="K35" i="38"/>
  <c r="J35" i="38"/>
  <c r="I35" i="38"/>
  <c r="Q35" i="38" s="1"/>
  <c r="H35" i="38"/>
  <c r="P35" i="38" s="1"/>
  <c r="G35" i="38"/>
  <c r="F35" i="38"/>
  <c r="E35" i="38"/>
  <c r="C35" i="38"/>
  <c r="B35" i="38"/>
  <c r="T34" i="38"/>
  <c r="S34" i="38"/>
  <c r="R34" i="38"/>
  <c r="Q34" i="38"/>
  <c r="U34" i="38" s="1"/>
  <c r="P34" i="38"/>
  <c r="E34" i="38"/>
  <c r="R32" i="38"/>
  <c r="O32" i="38"/>
  <c r="N32" i="38"/>
  <c r="M32" i="38"/>
  <c r="S32" i="38" s="1"/>
  <c r="L32" i="38"/>
  <c r="K32" i="38"/>
  <c r="J32" i="38"/>
  <c r="I32" i="38"/>
  <c r="H32" i="38"/>
  <c r="P32" i="38" s="1"/>
  <c r="G32" i="38"/>
  <c r="F32" i="38"/>
  <c r="C32" i="38"/>
  <c r="B32" i="38"/>
  <c r="E32" i="38" s="1"/>
  <c r="U31" i="38"/>
  <c r="T31" i="38"/>
  <c r="S31" i="38"/>
  <c r="R31" i="38"/>
  <c r="Q31" i="38"/>
  <c r="P31" i="38"/>
  <c r="E31" i="38"/>
  <c r="S30" i="38"/>
  <c r="R30" i="38"/>
  <c r="Q30" i="38"/>
  <c r="P30" i="38"/>
  <c r="E30" i="38"/>
  <c r="U30" i="38" s="1"/>
  <c r="S29" i="38"/>
  <c r="R29" i="38"/>
  <c r="Q29" i="38"/>
  <c r="P29" i="38"/>
  <c r="E29" i="38"/>
  <c r="U29" i="38" s="1"/>
  <c r="S28" i="38"/>
  <c r="R28" i="38"/>
  <c r="Q28" i="38"/>
  <c r="P28" i="38"/>
  <c r="E28" i="38"/>
  <c r="T28" i="38" s="1"/>
  <c r="O26" i="38"/>
  <c r="N26" i="38"/>
  <c r="M26" i="38"/>
  <c r="S26" i="38" s="1"/>
  <c r="L26" i="38"/>
  <c r="R26" i="38" s="1"/>
  <c r="K26" i="38"/>
  <c r="J26" i="38"/>
  <c r="I26" i="38"/>
  <c r="H26" i="38"/>
  <c r="G26" i="38"/>
  <c r="F26" i="38"/>
  <c r="C26" i="38"/>
  <c r="B26" i="38"/>
  <c r="E26" i="38" s="1"/>
  <c r="S25" i="38"/>
  <c r="R25" i="38"/>
  <c r="Q25" i="38"/>
  <c r="P25" i="38"/>
  <c r="E25" i="38"/>
  <c r="T25" i="38" s="1"/>
  <c r="S24" i="38"/>
  <c r="R24" i="38"/>
  <c r="Q24" i="38"/>
  <c r="P24" i="38"/>
  <c r="E24" i="38"/>
  <c r="U23" i="38"/>
  <c r="S23" i="38"/>
  <c r="R23" i="38"/>
  <c r="Q23" i="38"/>
  <c r="P23" i="38"/>
  <c r="E23" i="38"/>
  <c r="T23" i="38" s="1"/>
  <c r="U22" i="38"/>
  <c r="T22" i="38"/>
  <c r="S22" i="38"/>
  <c r="R22" i="38"/>
  <c r="Q22" i="38"/>
  <c r="P22" i="38"/>
  <c r="E22" i="38"/>
  <c r="U21" i="38"/>
  <c r="T21" i="38"/>
  <c r="S21" i="38"/>
  <c r="R21" i="38"/>
  <c r="Q21" i="38"/>
  <c r="P21" i="38"/>
  <c r="E21" i="38"/>
  <c r="U20" i="38"/>
  <c r="T20" i="38"/>
  <c r="S20" i="38"/>
  <c r="R20" i="38"/>
  <c r="Q20" i="38"/>
  <c r="P20" i="38"/>
  <c r="E20" i="38"/>
  <c r="S19" i="38"/>
  <c r="R19" i="38"/>
  <c r="Q19" i="38"/>
  <c r="P19" i="38"/>
  <c r="E19" i="38"/>
  <c r="U19" i="38" s="1"/>
  <c r="O17" i="38"/>
  <c r="N17" i="38"/>
  <c r="M17" i="38"/>
  <c r="S17" i="38" s="1"/>
  <c r="L17" i="38"/>
  <c r="R17" i="38" s="1"/>
  <c r="K17" i="38"/>
  <c r="J17" i="38"/>
  <c r="I17" i="38"/>
  <c r="Q17" i="38" s="1"/>
  <c r="H17" i="38"/>
  <c r="P17" i="38" s="1"/>
  <c r="G17" i="38"/>
  <c r="F17" i="38"/>
  <c r="C17" i="38"/>
  <c r="E17" i="38" s="1"/>
  <c r="B17" i="38"/>
  <c r="S16" i="38"/>
  <c r="R16" i="38"/>
  <c r="Q16" i="38"/>
  <c r="P16" i="38"/>
  <c r="E16" i="38"/>
  <c r="U16" i="38" s="1"/>
  <c r="S15" i="38"/>
  <c r="R15" i="38"/>
  <c r="Q15" i="38"/>
  <c r="P15" i="38"/>
  <c r="E15" i="38"/>
  <c r="U15" i="38" s="1"/>
  <c r="S14" i="38"/>
  <c r="R14" i="38"/>
  <c r="Q14" i="38"/>
  <c r="P14" i="38"/>
  <c r="E14" i="38"/>
  <c r="T14" i="38" s="1"/>
  <c r="S13" i="38"/>
  <c r="R13" i="38"/>
  <c r="Q13" i="38"/>
  <c r="P13" i="38"/>
  <c r="E13" i="38"/>
  <c r="U12" i="38"/>
  <c r="S12" i="38"/>
  <c r="R12" i="38"/>
  <c r="Q12" i="38"/>
  <c r="P12" i="38"/>
  <c r="E12" i="38"/>
  <c r="T12" i="38" s="1"/>
  <c r="U11" i="38"/>
  <c r="T11" i="38"/>
  <c r="S11" i="38"/>
  <c r="R11" i="38"/>
  <c r="Q11" i="38"/>
  <c r="P11" i="38"/>
  <c r="E11" i="38"/>
  <c r="U10" i="38"/>
  <c r="T10" i="38"/>
  <c r="S10" i="38"/>
  <c r="R10" i="38"/>
  <c r="Q10" i="38"/>
  <c r="P10" i="38"/>
  <c r="E10" i="38"/>
  <c r="U9" i="38"/>
  <c r="T9" i="38"/>
  <c r="S9" i="38"/>
  <c r="R9" i="38"/>
  <c r="Q9" i="38"/>
  <c r="P9" i="38"/>
  <c r="E9" i="38"/>
  <c r="S96" i="37"/>
  <c r="R96" i="37"/>
  <c r="Q96" i="37"/>
  <c r="P96" i="37"/>
  <c r="E96" i="37"/>
  <c r="U96" i="37" s="1"/>
  <c r="S95" i="37"/>
  <c r="R95" i="37"/>
  <c r="Q95" i="37"/>
  <c r="P95" i="37"/>
  <c r="E95" i="37"/>
  <c r="U95" i="37" s="1"/>
  <c r="S94" i="37"/>
  <c r="R94" i="37"/>
  <c r="Q94" i="37"/>
  <c r="P94" i="37"/>
  <c r="E94" i="37"/>
  <c r="T94" i="37" s="1"/>
  <c r="S93" i="37"/>
  <c r="R93" i="37"/>
  <c r="Q93" i="37"/>
  <c r="P93" i="37"/>
  <c r="E93" i="37"/>
  <c r="U92" i="37"/>
  <c r="S92" i="37"/>
  <c r="R92" i="37"/>
  <c r="Q92" i="37"/>
  <c r="P92" i="37"/>
  <c r="E92" i="37"/>
  <c r="T92" i="37" s="1"/>
  <c r="U91" i="37"/>
  <c r="T91" i="37"/>
  <c r="S91" i="37"/>
  <c r="R91" i="37"/>
  <c r="Q91" i="37"/>
  <c r="P91" i="37"/>
  <c r="E91" i="37"/>
  <c r="U90" i="37"/>
  <c r="T90" i="37"/>
  <c r="S90" i="37"/>
  <c r="R90" i="37"/>
  <c r="Q90" i="37"/>
  <c r="P90" i="37"/>
  <c r="E90" i="37"/>
  <c r="U89" i="37"/>
  <c r="T89" i="37"/>
  <c r="S89" i="37"/>
  <c r="R89" i="37"/>
  <c r="Q89" i="37"/>
  <c r="P89" i="37"/>
  <c r="E89" i="37"/>
  <c r="S88" i="37"/>
  <c r="R88" i="37"/>
  <c r="R87" i="37" s="1"/>
  <c r="Q88" i="37"/>
  <c r="P88" i="37"/>
  <c r="E88" i="37"/>
  <c r="V75" i="37"/>
  <c r="O75" i="37"/>
  <c r="N75" i="37"/>
  <c r="M75" i="37"/>
  <c r="L75" i="37"/>
  <c r="K75" i="37"/>
  <c r="J75" i="37"/>
  <c r="I75" i="37"/>
  <c r="H75" i="37"/>
  <c r="G75" i="37"/>
  <c r="F75" i="37"/>
  <c r="C75" i="37"/>
  <c r="B75" i="37"/>
  <c r="R74" i="37"/>
  <c r="O74" i="37"/>
  <c r="S74" i="37" s="1"/>
  <c r="N74" i="37"/>
  <c r="M74" i="37"/>
  <c r="L74" i="37"/>
  <c r="K74" i="37"/>
  <c r="J74" i="37"/>
  <c r="I74" i="37"/>
  <c r="Q74" i="37" s="1"/>
  <c r="H74" i="37"/>
  <c r="P74" i="37" s="1"/>
  <c r="G74" i="37"/>
  <c r="F74" i="37"/>
  <c r="C74" i="37"/>
  <c r="B74" i="37"/>
  <c r="E74" i="37" s="1"/>
  <c r="S73" i="37"/>
  <c r="R73" i="37"/>
  <c r="O73" i="37"/>
  <c r="N73" i="37"/>
  <c r="M73" i="37"/>
  <c r="L73" i="37"/>
  <c r="K73" i="37"/>
  <c r="J73" i="37"/>
  <c r="I73" i="37"/>
  <c r="Q73" i="37" s="1"/>
  <c r="H73" i="37"/>
  <c r="G73" i="37"/>
  <c r="F73" i="37"/>
  <c r="C73" i="37"/>
  <c r="B73" i="37"/>
  <c r="E73" i="37" s="1"/>
  <c r="U72" i="37"/>
  <c r="T72" i="37"/>
  <c r="S72" i="37"/>
  <c r="R72" i="37"/>
  <c r="Q72" i="37"/>
  <c r="P72" i="37"/>
  <c r="E72" i="37"/>
  <c r="U71" i="37"/>
  <c r="T71" i="37"/>
  <c r="S71" i="37"/>
  <c r="R71" i="37"/>
  <c r="Q71" i="37"/>
  <c r="P71" i="37"/>
  <c r="E71" i="37"/>
  <c r="V69" i="37"/>
  <c r="O69" i="37"/>
  <c r="N69" i="37"/>
  <c r="M69" i="37"/>
  <c r="L69" i="37"/>
  <c r="K69" i="37"/>
  <c r="J69" i="37"/>
  <c r="I69" i="37"/>
  <c r="H69" i="37"/>
  <c r="G69" i="37"/>
  <c r="F69" i="37"/>
  <c r="C69" i="37"/>
  <c r="B69" i="37"/>
  <c r="E69" i="37" s="1"/>
  <c r="R68" i="37"/>
  <c r="O68" i="37"/>
  <c r="N68" i="37"/>
  <c r="M68" i="37"/>
  <c r="S68" i="37" s="1"/>
  <c r="L68" i="37"/>
  <c r="K68" i="37"/>
  <c r="J68" i="37"/>
  <c r="I68" i="37"/>
  <c r="H68" i="37"/>
  <c r="P68" i="37" s="1"/>
  <c r="G68" i="37"/>
  <c r="F68" i="37"/>
  <c r="C68" i="37"/>
  <c r="B68" i="37"/>
  <c r="U67" i="37"/>
  <c r="S67" i="37"/>
  <c r="R67" i="37"/>
  <c r="Q67" i="37"/>
  <c r="P67" i="37"/>
  <c r="E67" i="37"/>
  <c r="T67" i="37" s="1"/>
  <c r="U66" i="37"/>
  <c r="T66" i="37"/>
  <c r="S66" i="37"/>
  <c r="R66" i="37"/>
  <c r="Q66" i="37"/>
  <c r="P66" i="37"/>
  <c r="E66" i="37"/>
  <c r="T65" i="37"/>
  <c r="S65" i="37"/>
  <c r="R65" i="37"/>
  <c r="Q65" i="37"/>
  <c r="P65" i="37"/>
  <c r="E65" i="37"/>
  <c r="U65" i="37" s="1"/>
  <c r="T64" i="37"/>
  <c r="S64" i="37"/>
  <c r="R64" i="37"/>
  <c r="Q64" i="37"/>
  <c r="P64" i="37"/>
  <c r="E64" i="37"/>
  <c r="U64" i="37" s="1"/>
  <c r="S63" i="37"/>
  <c r="R63" i="37"/>
  <c r="Q63" i="37"/>
  <c r="P63" i="37"/>
  <c r="E63" i="37"/>
  <c r="O61" i="37"/>
  <c r="N61" i="37"/>
  <c r="M61" i="37"/>
  <c r="S61" i="37" s="1"/>
  <c r="L61" i="37"/>
  <c r="R61" i="37" s="1"/>
  <c r="K61" i="37"/>
  <c r="J61" i="37"/>
  <c r="I61" i="37"/>
  <c r="H61" i="37"/>
  <c r="C61" i="37"/>
  <c r="E61" i="37" s="1"/>
  <c r="B61" i="37"/>
  <c r="S60" i="37"/>
  <c r="R60" i="37"/>
  <c r="Q60" i="37"/>
  <c r="P60" i="37"/>
  <c r="E60" i="37"/>
  <c r="S59" i="37"/>
  <c r="R59" i="37"/>
  <c r="Q59" i="37"/>
  <c r="P59" i="37"/>
  <c r="E59" i="37"/>
  <c r="U58" i="37"/>
  <c r="S58" i="37"/>
  <c r="R58" i="37"/>
  <c r="Q58" i="37"/>
  <c r="P58" i="37"/>
  <c r="E58" i="37"/>
  <c r="T58" i="37" s="1"/>
  <c r="S57" i="37"/>
  <c r="R57" i="37"/>
  <c r="Q57" i="37"/>
  <c r="P57" i="37"/>
  <c r="E57" i="37"/>
  <c r="U57" i="37" s="1"/>
  <c r="O55" i="37"/>
  <c r="N55" i="37"/>
  <c r="M55" i="37"/>
  <c r="S55" i="37" s="1"/>
  <c r="L55" i="37"/>
  <c r="R55" i="37" s="1"/>
  <c r="K55" i="37"/>
  <c r="J55" i="37"/>
  <c r="I55" i="37"/>
  <c r="H55" i="37"/>
  <c r="G55" i="37"/>
  <c r="F55" i="37"/>
  <c r="C55" i="37"/>
  <c r="B55" i="37"/>
  <c r="U54" i="37"/>
  <c r="T54" i="37"/>
  <c r="S54" i="37"/>
  <c r="R54" i="37"/>
  <c r="Q54" i="37"/>
  <c r="P54" i="37"/>
  <c r="E54" i="37"/>
  <c r="U53" i="37"/>
  <c r="T53" i="37"/>
  <c r="S53" i="37"/>
  <c r="R53" i="37"/>
  <c r="Q53" i="37"/>
  <c r="P53" i="37"/>
  <c r="E53" i="37"/>
  <c r="S52" i="37"/>
  <c r="R52" i="37"/>
  <c r="Q52" i="37"/>
  <c r="P52" i="37"/>
  <c r="E52" i="37"/>
  <c r="U52" i="37" s="1"/>
  <c r="S51" i="37"/>
  <c r="R51" i="37"/>
  <c r="Q51" i="37"/>
  <c r="P51" i="37"/>
  <c r="E51" i="37"/>
  <c r="U51" i="37" s="1"/>
  <c r="S50" i="37"/>
  <c r="R50" i="37"/>
  <c r="Q50" i="37"/>
  <c r="P50" i="37"/>
  <c r="E50" i="37"/>
  <c r="U50" i="37" s="1"/>
  <c r="S49" i="37"/>
  <c r="R49" i="37"/>
  <c r="Q49" i="37"/>
  <c r="P49" i="37"/>
  <c r="E49" i="37"/>
  <c r="S48" i="37"/>
  <c r="R48" i="37"/>
  <c r="Q48" i="37"/>
  <c r="P48" i="37"/>
  <c r="E48" i="37"/>
  <c r="U47" i="37"/>
  <c r="S47" i="37"/>
  <c r="R47" i="37"/>
  <c r="Q47" i="37"/>
  <c r="P47" i="37"/>
  <c r="E47" i="37"/>
  <c r="T47" i="37" s="1"/>
  <c r="U46" i="37"/>
  <c r="T46" i="37"/>
  <c r="S46" i="37"/>
  <c r="R46" i="37"/>
  <c r="Q46" i="37"/>
  <c r="P46" i="37"/>
  <c r="E46" i="37"/>
  <c r="U45" i="37"/>
  <c r="T45" i="37"/>
  <c r="S45" i="37"/>
  <c r="R45" i="37"/>
  <c r="Q45" i="37"/>
  <c r="P45" i="37"/>
  <c r="E45" i="37"/>
  <c r="T44" i="37"/>
  <c r="S44" i="37"/>
  <c r="R44" i="37"/>
  <c r="Q44" i="37"/>
  <c r="P44" i="37"/>
  <c r="E44" i="37"/>
  <c r="U44" i="37" s="1"/>
  <c r="O42" i="37"/>
  <c r="N42" i="37"/>
  <c r="M42" i="37"/>
  <c r="S42" i="37" s="1"/>
  <c r="L42" i="37"/>
  <c r="R42" i="37" s="1"/>
  <c r="K42" i="37"/>
  <c r="J42" i="37"/>
  <c r="I42" i="37"/>
  <c r="Q42" i="37" s="1"/>
  <c r="H42" i="37"/>
  <c r="G42" i="37"/>
  <c r="F42" i="37"/>
  <c r="C42" i="37"/>
  <c r="B42" i="37"/>
  <c r="E42" i="37" s="1"/>
  <c r="T41" i="37"/>
  <c r="S41" i="37"/>
  <c r="R41" i="37"/>
  <c r="Q41" i="37"/>
  <c r="P41" i="37"/>
  <c r="E41" i="37"/>
  <c r="U41" i="37" s="1"/>
  <c r="S40" i="37"/>
  <c r="R40" i="37"/>
  <c r="Q40" i="37"/>
  <c r="P40" i="37"/>
  <c r="E40" i="37"/>
  <c r="U40" i="37" s="1"/>
  <c r="S39" i="37"/>
  <c r="R39" i="37"/>
  <c r="Q39" i="37"/>
  <c r="P39" i="37"/>
  <c r="E39" i="37"/>
  <c r="U39" i="37" s="1"/>
  <c r="S38" i="37"/>
  <c r="R38" i="37"/>
  <c r="Q38" i="37"/>
  <c r="P38" i="37"/>
  <c r="E38" i="37"/>
  <c r="S37" i="37"/>
  <c r="R37" i="37"/>
  <c r="Q37" i="37"/>
  <c r="P37" i="37"/>
  <c r="E37" i="37"/>
  <c r="S35" i="37"/>
  <c r="O35" i="37"/>
  <c r="N35" i="37"/>
  <c r="M35" i="37"/>
  <c r="L35" i="37"/>
  <c r="R35" i="37" s="1"/>
  <c r="K35" i="37"/>
  <c r="J35" i="37"/>
  <c r="I35" i="37"/>
  <c r="H35" i="37"/>
  <c r="G35" i="37"/>
  <c r="F35" i="37"/>
  <c r="C35" i="37"/>
  <c r="B35" i="37"/>
  <c r="E35" i="37" s="1"/>
  <c r="S34" i="37"/>
  <c r="R34" i="37"/>
  <c r="Q34" i="37"/>
  <c r="P34" i="37"/>
  <c r="E34" i="37"/>
  <c r="O32" i="37"/>
  <c r="N32" i="37"/>
  <c r="M32" i="37"/>
  <c r="S32" i="37" s="1"/>
  <c r="L32" i="37"/>
  <c r="R32" i="37" s="1"/>
  <c r="K32" i="37"/>
  <c r="J32" i="37"/>
  <c r="I32" i="37"/>
  <c r="H32" i="37"/>
  <c r="G32" i="37"/>
  <c r="F32" i="37"/>
  <c r="C32" i="37"/>
  <c r="B32" i="37"/>
  <c r="E32" i="37" s="1"/>
  <c r="S31" i="37"/>
  <c r="R31" i="37"/>
  <c r="Q31" i="37"/>
  <c r="P31" i="37"/>
  <c r="E31" i="37"/>
  <c r="U30" i="37"/>
  <c r="S30" i="37"/>
  <c r="R30" i="37"/>
  <c r="Q30" i="37"/>
  <c r="P30" i="37"/>
  <c r="E30" i="37"/>
  <c r="T30" i="37" s="1"/>
  <c r="U29" i="37"/>
  <c r="T29" i="37"/>
  <c r="S29" i="37"/>
  <c r="R29" i="37"/>
  <c r="Q29" i="37"/>
  <c r="P29" i="37"/>
  <c r="E29" i="37"/>
  <c r="S28" i="37"/>
  <c r="R28" i="37"/>
  <c r="Q28" i="37"/>
  <c r="P28" i="37"/>
  <c r="E28" i="37"/>
  <c r="U28" i="37" s="1"/>
  <c r="V26" i="37"/>
  <c r="O26" i="37"/>
  <c r="N26" i="37"/>
  <c r="M26" i="37"/>
  <c r="S26" i="37" s="1"/>
  <c r="L26" i="37"/>
  <c r="R26" i="37" s="1"/>
  <c r="K26" i="37"/>
  <c r="J26" i="37"/>
  <c r="I26" i="37"/>
  <c r="Q26" i="37" s="1"/>
  <c r="H26" i="37"/>
  <c r="G26" i="37"/>
  <c r="F26" i="37"/>
  <c r="C26" i="37"/>
  <c r="B26" i="37"/>
  <c r="E26" i="37" s="1"/>
  <c r="S25" i="37"/>
  <c r="R25" i="37"/>
  <c r="Q25" i="37"/>
  <c r="P25" i="37"/>
  <c r="E25" i="37"/>
  <c r="U25" i="37" s="1"/>
  <c r="U24" i="37"/>
  <c r="S24" i="37"/>
  <c r="R24" i="37"/>
  <c r="Q24" i="37"/>
  <c r="P24" i="37"/>
  <c r="E24" i="37"/>
  <c r="T24" i="37" s="1"/>
  <c r="T23" i="37"/>
  <c r="S23" i="37"/>
  <c r="R23" i="37"/>
  <c r="Q23" i="37"/>
  <c r="P23" i="37"/>
  <c r="E23" i="37"/>
  <c r="U23" i="37" s="1"/>
  <c r="S22" i="37"/>
  <c r="R22" i="37"/>
  <c r="Q22" i="37"/>
  <c r="P22" i="37"/>
  <c r="E22" i="37"/>
  <c r="U22" i="37" s="1"/>
  <c r="S21" i="37"/>
  <c r="R21" i="37"/>
  <c r="Q21" i="37"/>
  <c r="P21" i="37"/>
  <c r="E21" i="37"/>
  <c r="U21" i="37" s="1"/>
  <c r="S20" i="37"/>
  <c r="R20" i="37"/>
  <c r="Q20" i="37"/>
  <c r="P20" i="37"/>
  <c r="E20" i="37"/>
  <c r="S19" i="37"/>
  <c r="R19" i="37"/>
  <c r="Q19" i="37"/>
  <c r="P19" i="37"/>
  <c r="E19" i="37"/>
  <c r="S17" i="37"/>
  <c r="O17" i="37"/>
  <c r="N17" i="37"/>
  <c r="M17" i="37"/>
  <c r="L17" i="37"/>
  <c r="R17" i="37" s="1"/>
  <c r="K17" i="37"/>
  <c r="J17" i="37"/>
  <c r="I17" i="37"/>
  <c r="H17" i="37"/>
  <c r="G17" i="37"/>
  <c r="F17" i="37"/>
  <c r="C17" i="37"/>
  <c r="B17" i="37"/>
  <c r="S16" i="37"/>
  <c r="R16" i="37"/>
  <c r="Q16" i="37"/>
  <c r="P16" i="37"/>
  <c r="E16" i="37"/>
  <c r="U15" i="37"/>
  <c r="S15" i="37"/>
  <c r="R15" i="37"/>
  <c r="Q15" i="37"/>
  <c r="P15" i="37"/>
  <c r="E15" i="37"/>
  <c r="T15" i="37" s="1"/>
  <c r="U14" i="37"/>
  <c r="T14" i="37"/>
  <c r="S14" i="37"/>
  <c r="R14" i="37"/>
  <c r="Q14" i="37"/>
  <c r="P14" i="37"/>
  <c r="E14" i="37"/>
  <c r="U13" i="37"/>
  <c r="T13" i="37"/>
  <c r="S13" i="37"/>
  <c r="R13" i="37"/>
  <c r="Q13" i="37"/>
  <c r="P13" i="37"/>
  <c r="E13" i="37"/>
  <c r="T12" i="37"/>
  <c r="S12" i="37"/>
  <c r="R12" i="37"/>
  <c r="Q12" i="37"/>
  <c r="P12" i="37"/>
  <c r="E12" i="37"/>
  <c r="U12" i="37" s="1"/>
  <c r="S11" i="37"/>
  <c r="R11" i="37"/>
  <c r="Q11" i="37"/>
  <c r="P11" i="37"/>
  <c r="E11" i="37"/>
  <c r="U11" i="37" s="1"/>
  <c r="S10" i="37"/>
  <c r="R10" i="37"/>
  <c r="Q10" i="37"/>
  <c r="P10" i="37"/>
  <c r="E10" i="37"/>
  <c r="S9" i="37"/>
  <c r="R9" i="37"/>
  <c r="Q9" i="37"/>
  <c r="P9" i="37"/>
  <c r="E9" i="37"/>
  <c r="S96" i="36"/>
  <c r="R96" i="36"/>
  <c r="Q96" i="36"/>
  <c r="P96" i="36"/>
  <c r="E96" i="36"/>
  <c r="S95" i="36"/>
  <c r="R95" i="36"/>
  <c r="Q95" i="36"/>
  <c r="P95" i="36"/>
  <c r="E95" i="36"/>
  <c r="T95" i="36" s="1"/>
  <c r="U94" i="36"/>
  <c r="T94" i="36"/>
  <c r="S94" i="36"/>
  <c r="R94" i="36"/>
  <c r="Q94" i="36"/>
  <c r="P94" i="36"/>
  <c r="E94" i="36"/>
  <c r="U93" i="36"/>
  <c r="T93" i="36"/>
  <c r="S93" i="36"/>
  <c r="R93" i="36"/>
  <c r="Q93" i="36"/>
  <c r="P93" i="36"/>
  <c r="E93" i="36"/>
  <c r="T92" i="36"/>
  <c r="S92" i="36"/>
  <c r="R92" i="36"/>
  <c r="Q92" i="36"/>
  <c r="P92" i="36"/>
  <c r="E92" i="36"/>
  <c r="U92" i="36" s="1"/>
  <c r="S91" i="36"/>
  <c r="R91" i="36"/>
  <c r="Q91" i="36"/>
  <c r="P91" i="36"/>
  <c r="E91" i="36"/>
  <c r="U91" i="36" s="1"/>
  <c r="S90" i="36"/>
  <c r="R90" i="36"/>
  <c r="Q90" i="36"/>
  <c r="P90" i="36"/>
  <c r="E90" i="36"/>
  <c r="U90" i="36" s="1"/>
  <c r="S89" i="36"/>
  <c r="R89" i="36"/>
  <c r="Q89" i="36"/>
  <c r="P89" i="36"/>
  <c r="E89" i="36"/>
  <c r="S88" i="36"/>
  <c r="R88" i="36"/>
  <c r="Q88" i="36"/>
  <c r="P88" i="36"/>
  <c r="P87" i="36" s="1"/>
  <c r="E88" i="36"/>
  <c r="O75" i="36"/>
  <c r="N75" i="36"/>
  <c r="M75" i="36"/>
  <c r="L75" i="36"/>
  <c r="K75" i="36"/>
  <c r="J75" i="36"/>
  <c r="I75" i="36"/>
  <c r="H75" i="36"/>
  <c r="G75" i="36"/>
  <c r="F75" i="36"/>
  <c r="C75" i="36"/>
  <c r="B75" i="36"/>
  <c r="O74" i="36"/>
  <c r="N74" i="36"/>
  <c r="M74" i="36"/>
  <c r="S74" i="36" s="1"/>
  <c r="L74" i="36"/>
  <c r="R74" i="36" s="1"/>
  <c r="K74" i="36"/>
  <c r="J74" i="36"/>
  <c r="I74" i="36"/>
  <c r="H74" i="36"/>
  <c r="P74" i="36" s="1"/>
  <c r="G74" i="36"/>
  <c r="F74" i="36"/>
  <c r="E74" i="36"/>
  <c r="C74" i="36"/>
  <c r="B74" i="36"/>
  <c r="O73" i="36"/>
  <c r="N73" i="36"/>
  <c r="R73" i="36" s="1"/>
  <c r="M73" i="36"/>
  <c r="S73" i="36" s="1"/>
  <c r="L73" i="36"/>
  <c r="K73" i="36"/>
  <c r="J73" i="36"/>
  <c r="I73" i="36"/>
  <c r="H73" i="36"/>
  <c r="G73" i="36"/>
  <c r="F73" i="36"/>
  <c r="E73" i="36"/>
  <c r="C73" i="36"/>
  <c r="B73" i="36"/>
  <c r="S72" i="36"/>
  <c r="R72" i="36"/>
  <c r="Q72" i="36"/>
  <c r="P72" i="36"/>
  <c r="E72" i="36"/>
  <c r="U72" i="36" s="1"/>
  <c r="S71" i="36"/>
  <c r="R71" i="36"/>
  <c r="Q71" i="36"/>
  <c r="P71" i="36"/>
  <c r="E71" i="36"/>
  <c r="O69" i="36"/>
  <c r="N69" i="36"/>
  <c r="M69" i="36"/>
  <c r="L69" i="36"/>
  <c r="K69" i="36"/>
  <c r="J69" i="36"/>
  <c r="I69" i="36"/>
  <c r="H69" i="36"/>
  <c r="G69" i="36"/>
  <c r="F69" i="36"/>
  <c r="C69" i="36"/>
  <c r="B69" i="36"/>
  <c r="O68" i="36"/>
  <c r="N68" i="36"/>
  <c r="M68" i="36"/>
  <c r="S68" i="36" s="1"/>
  <c r="L68" i="36"/>
  <c r="R68" i="36" s="1"/>
  <c r="K68" i="36"/>
  <c r="J68" i="36"/>
  <c r="I68" i="36"/>
  <c r="H68" i="36"/>
  <c r="P68" i="36" s="1"/>
  <c r="G68" i="36"/>
  <c r="F68" i="36"/>
  <c r="C68" i="36"/>
  <c r="B68" i="36"/>
  <c r="E68" i="36" s="1"/>
  <c r="S67" i="36"/>
  <c r="R67" i="36"/>
  <c r="Q67" i="36"/>
  <c r="P67" i="36"/>
  <c r="E67" i="36"/>
  <c r="U67" i="36" s="1"/>
  <c r="S66" i="36"/>
  <c r="R66" i="36"/>
  <c r="Q66" i="36"/>
  <c r="P66" i="36"/>
  <c r="E66" i="36"/>
  <c r="S65" i="36"/>
  <c r="R65" i="36"/>
  <c r="Q65" i="36"/>
  <c r="P65" i="36"/>
  <c r="E65" i="36"/>
  <c r="S64" i="36"/>
  <c r="R64" i="36"/>
  <c r="Q64" i="36"/>
  <c r="P64" i="36"/>
  <c r="E64" i="36"/>
  <c r="T64" i="36" s="1"/>
  <c r="S63" i="36"/>
  <c r="R63" i="36"/>
  <c r="Q63" i="36"/>
  <c r="P63" i="36"/>
  <c r="E63" i="36"/>
  <c r="U63" i="36" s="1"/>
  <c r="R61" i="36"/>
  <c r="O61" i="36"/>
  <c r="N61" i="36"/>
  <c r="M61" i="36"/>
  <c r="S61" i="36" s="1"/>
  <c r="L61" i="36"/>
  <c r="K61" i="36"/>
  <c r="J61" i="36"/>
  <c r="I61" i="36"/>
  <c r="H61" i="36"/>
  <c r="C61" i="36"/>
  <c r="B61" i="36"/>
  <c r="E61" i="36" s="1"/>
  <c r="T60" i="36"/>
  <c r="S60" i="36"/>
  <c r="R60" i="36"/>
  <c r="Q60" i="36"/>
  <c r="P60" i="36"/>
  <c r="E60" i="36"/>
  <c r="U60" i="36" s="1"/>
  <c r="S59" i="36"/>
  <c r="R59" i="36"/>
  <c r="Q59" i="36"/>
  <c r="P59" i="36"/>
  <c r="E59" i="36"/>
  <c r="S58" i="36"/>
  <c r="R58" i="36"/>
  <c r="Q58" i="36"/>
  <c r="P58" i="36"/>
  <c r="E58" i="36"/>
  <c r="U58" i="36" s="1"/>
  <c r="S57" i="36"/>
  <c r="R57" i="36"/>
  <c r="Q57" i="36"/>
  <c r="P57" i="36"/>
  <c r="E57" i="36"/>
  <c r="T57" i="36" s="1"/>
  <c r="O55" i="36"/>
  <c r="N55" i="36"/>
  <c r="M55" i="36"/>
  <c r="S55" i="36" s="1"/>
  <c r="L55" i="36"/>
  <c r="R55" i="36" s="1"/>
  <c r="K55" i="36"/>
  <c r="J55" i="36"/>
  <c r="I55" i="36"/>
  <c r="H55" i="36"/>
  <c r="G55" i="36"/>
  <c r="F55" i="36"/>
  <c r="C55" i="36"/>
  <c r="B55" i="36"/>
  <c r="S54" i="36"/>
  <c r="R54" i="36"/>
  <c r="Q54" i="36"/>
  <c r="P54" i="36"/>
  <c r="E54" i="36"/>
  <c r="T54" i="36" s="1"/>
  <c r="S53" i="36"/>
  <c r="R53" i="36"/>
  <c r="Q53" i="36"/>
  <c r="P53" i="36"/>
  <c r="E53" i="36"/>
  <c r="U53" i="36" s="1"/>
  <c r="U52" i="36"/>
  <c r="S52" i="36"/>
  <c r="R52" i="36"/>
  <c r="Q52" i="36"/>
  <c r="P52" i="36"/>
  <c r="E52" i="36"/>
  <c r="T52" i="36" s="1"/>
  <c r="U51" i="36"/>
  <c r="T51" i="36"/>
  <c r="S51" i="36"/>
  <c r="R51" i="36"/>
  <c r="Q51" i="36"/>
  <c r="P51" i="36"/>
  <c r="E51" i="36"/>
  <c r="T50" i="36"/>
  <c r="S50" i="36"/>
  <c r="R50" i="36"/>
  <c r="Q50" i="36"/>
  <c r="P50" i="36"/>
  <c r="E50" i="36"/>
  <c r="U50" i="36" s="1"/>
  <c r="S49" i="36"/>
  <c r="R49" i="36"/>
  <c r="Q49" i="36"/>
  <c r="P49" i="36"/>
  <c r="E49" i="36"/>
  <c r="U49" i="36" s="1"/>
  <c r="S48" i="36"/>
  <c r="R48" i="36"/>
  <c r="Q48" i="36"/>
  <c r="P48" i="36"/>
  <c r="E48" i="36"/>
  <c r="U47" i="36"/>
  <c r="S47" i="36"/>
  <c r="R47" i="36"/>
  <c r="Q47" i="36"/>
  <c r="P47" i="36"/>
  <c r="E47" i="36"/>
  <c r="T47" i="36" s="1"/>
  <c r="S46" i="36"/>
  <c r="R46" i="36"/>
  <c r="Q46" i="36"/>
  <c r="P46" i="36"/>
  <c r="E46" i="36"/>
  <c r="T46" i="36" s="1"/>
  <c r="S45" i="36"/>
  <c r="R45" i="36"/>
  <c r="Q45" i="36"/>
  <c r="P45" i="36"/>
  <c r="E45" i="36"/>
  <c r="S44" i="36"/>
  <c r="R44" i="36"/>
  <c r="Q44" i="36"/>
  <c r="P44" i="36"/>
  <c r="E44" i="36"/>
  <c r="T44" i="36" s="1"/>
  <c r="O42" i="36"/>
  <c r="N42" i="36"/>
  <c r="M42" i="36"/>
  <c r="S42" i="36" s="1"/>
  <c r="L42" i="36"/>
  <c r="R42" i="36" s="1"/>
  <c r="K42" i="36"/>
  <c r="J42" i="36"/>
  <c r="I42" i="36"/>
  <c r="H42" i="36"/>
  <c r="G42" i="36"/>
  <c r="F42" i="36"/>
  <c r="C42" i="36"/>
  <c r="B42" i="36"/>
  <c r="E42" i="36" s="1"/>
  <c r="U41" i="36"/>
  <c r="S41" i="36"/>
  <c r="R41" i="36"/>
  <c r="Q41" i="36"/>
  <c r="P41" i="36"/>
  <c r="E41" i="36"/>
  <c r="T41" i="36" s="1"/>
  <c r="U40" i="36"/>
  <c r="T40" i="36"/>
  <c r="S40" i="36"/>
  <c r="R40" i="36"/>
  <c r="Q40" i="36"/>
  <c r="P40" i="36"/>
  <c r="E40" i="36"/>
  <c r="U39" i="36"/>
  <c r="T39" i="36"/>
  <c r="S39" i="36"/>
  <c r="R39" i="36"/>
  <c r="Q39" i="36"/>
  <c r="P39" i="36"/>
  <c r="E39" i="36"/>
  <c r="T38" i="36"/>
  <c r="S38" i="36"/>
  <c r="R38" i="36"/>
  <c r="Q38" i="36"/>
  <c r="P38" i="36"/>
  <c r="E38" i="36"/>
  <c r="U38" i="36" s="1"/>
  <c r="S37" i="36"/>
  <c r="R37" i="36"/>
  <c r="Q37" i="36"/>
  <c r="P37" i="36"/>
  <c r="E37" i="36"/>
  <c r="O35" i="36"/>
  <c r="S35" i="36" s="1"/>
  <c r="N35" i="36"/>
  <c r="M35" i="36"/>
  <c r="L35" i="36"/>
  <c r="K35" i="36"/>
  <c r="J35" i="36"/>
  <c r="I35" i="36"/>
  <c r="H35" i="36"/>
  <c r="P35" i="36" s="1"/>
  <c r="G35" i="36"/>
  <c r="F35" i="36"/>
  <c r="C35" i="36"/>
  <c r="B35" i="36"/>
  <c r="S34" i="36"/>
  <c r="R34" i="36"/>
  <c r="Q34" i="36"/>
  <c r="P34" i="36"/>
  <c r="E34" i="36"/>
  <c r="S32" i="36"/>
  <c r="O32" i="36"/>
  <c r="N32" i="36"/>
  <c r="M32" i="36"/>
  <c r="L32" i="36"/>
  <c r="R32" i="36" s="1"/>
  <c r="K32" i="36"/>
  <c r="J32" i="36"/>
  <c r="I32" i="36"/>
  <c r="H32" i="36"/>
  <c r="P32" i="36" s="1"/>
  <c r="G32" i="36"/>
  <c r="F32" i="36"/>
  <c r="C32" i="36"/>
  <c r="B32" i="36"/>
  <c r="S31" i="36"/>
  <c r="R31" i="36"/>
  <c r="Q31" i="36"/>
  <c r="P31" i="36"/>
  <c r="E31" i="36"/>
  <c r="U30" i="36"/>
  <c r="S30" i="36"/>
  <c r="R30" i="36"/>
  <c r="Q30" i="36"/>
  <c r="P30" i="36"/>
  <c r="E30" i="36"/>
  <c r="T30" i="36" s="1"/>
  <c r="U29" i="36"/>
  <c r="S29" i="36"/>
  <c r="R29" i="36"/>
  <c r="Q29" i="36"/>
  <c r="P29" i="36"/>
  <c r="E29" i="36"/>
  <c r="T29" i="36" s="1"/>
  <c r="T28" i="36"/>
  <c r="S28" i="36"/>
  <c r="R28" i="36"/>
  <c r="Q28" i="36"/>
  <c r="P28" i="36"/>
  <c r="E28" i="36"/>
  <c r="U28" i="36" s="1"/>
  <c r="O26" i="36"/>
  <c r="N26" i="36"/>
  <c r="M26" i="36"/>
  <c r="S26" i="36" s="1"/>
  <c r="L26" i="36"/>
  <c r="K26" i="36"/>
  <c r="Q26" i="36" s="1"/>
  <c r="J26" i="36"/>
  <c r="I26" i="36"/>
  <c r="H26" i="36"/>
  <c r="G26" i="36"/>
  <c r="F26" i="36"/>
  <c r="C26" i="36"/>
  <c r="B26" i="36"/>
  <c r="E26" i="36" s="1"/>
  <c r="S25" i="36"/>
  <c r="R25" i="36"/>
  <c r="Q25" i="36"/>
  <c r="P25" i="36"/>
  <c r="E25" i="36"/>
  <c r="U25" i="36" s="1"/>
  <c r="S24" i="36"/>
  <c r="R24" i="36"/>
  <c r="Q24" i="36"/>
  <c r="P24" i="36"/>
  <c r="E24" i="36"/>
  <c r="T24" i="36" s="1"/>
  <c r="U23" i="36"/>
  <c r="T23" i="36"/>
  <c r="S23" i="36"/>
  <c r="R23" i="36"/>
  <c r="Q23" i="36"/>
  <c r="P23" i="36"/>
  <c r="E23" i="36"/>
  <c r="U22" i="36"/>
  <c r="T22" i="36"/>
  <c r="S22" i="36"/>
  <c r="R22" i="36"/>
  <c r="Q22" i="36"/>
  <c r="P22" i="36"/>
  <c r="E22" i="36"/>
  <c r="T21" i="36"/>
  <c r="S21" i="36"/>
  <c r="R21" i="36"/>
  <c r="Q21" i="36"/>
  <c r="P21" i="36"/>
  <c r="E21" i="36"/>
  <c r="U21" i="36" s="1"/>
  <c r="S20" i="36"/>
  <c r="R20" i="36"/>
  <c r="Q20" i="36"/>
  <c r="P20" i="36"/>
  <c r="E20" i="36"/>
  <c r="U19" i="36"/>
  <c r="S19" i="36"/>
  <c r="R19" i="36"/>
  <c r="Q19" i="36"/>
  <c r="P19" i="36"/>
  <c r="E19" i="36"/>
  <c r="T19" i="36" s="1"/>
  <c r="O17" i="36"/>
  <c r="S17" i="36" s="1"/>
  <c r="N17" i="36"/>
  <c r="R17" i="36" s="1"/>
  <c r="M17" i="36"/>
  <c r="L17" i="36"/>
  <c r="K17" i="36"/>
  <c r="J17" i="36"/>
  <c r="I17" i="36"/>
  <c r="H17" i="36"/>
  <c r="G17" i="36"/>
  <c r="F17" i="36"/>
  <c r="C17" i="36"/>
  <c r="B17" i="36"/>
  <c r="E17" i="36" s="1"/>
  <c r="U16" i="36"/>
  <c r="S16" i="36"/>
  <c r="R16" i="36"/>
  <c r="Q16" i="36"/>
  <c r="P16" i="36"/>
  <c r="E16" i="36"/>
  <c r="T16" i="36" s="1"/>
  <c r="S15" i="36"/>
  <c r="R15" i="36"/>
  <c r="Q15" i="36"/>
  <c r="P15" i="36"/>
  <c r="E15" i="36"/>
  <c r="T15" i="36" s="1"/>
  <c r="T14" i="36"/>
  <c r="S14" i="36"/>
  <c r="R14" i="36"/>
  <c r="Q14" i="36"/>
  <c r="P14" i="36"/>
  <c r="E14" i="36"/>
  <c r="U14" i="36" s="1"/>
  <c r="U13" i="36"/>
  <c r="S13" i="36"/>
  <c r="R13" i="36"/>
  <c r="Q13" i="36"/>
  <c r="P13" i="36"/>
  <c r="E13" i="36"/>
  <c r="T13" i="36" s="1"/>
  <c r="U12" i="36"/>
  <c r="T12" i="36"/>
  <c r="S12" i="36"/>
  <c r="R12" i="36"/>
  <c r="Q12" i="36"/>
  <c r="P12" i="36"/>
  <c r="E12" i="36"/>
  <c r="U11" i="36"/>
  <c r="T11" i="36"/>
  <c r="S11" i="36"/>
  <c r="R11" i="36"/>
  <c r="Q11" i="36"/>
  <c r="P11" i="36"/>
  <c r="E11" i="36"/>
  <c r="T10" i="36"/>
  <c r="S10" i="36"/>
  <c r="R10" i="36"/>
  <c r="Q10" i="36"/>
  <c r="P10" i="36"/>
  <c r="E10" i="36"/>
  <c r="U10" i="36" s="1"/>
  <c r="S9" i="36"/>
  <c r="R9" i="36"/>
  <c r="Q9" i="36"/>
  <c r="P9" i="36"/>
  <c r="E9" i="36"/>
  <c r="U96" i="35"/>
  <c r="S96" i="35"/>
  <c r="R96" i="35"/>
  <c r="Q96" i="35"/>
  <c r="P96" i="35"/>
  <c r="E96" i="35"/>
  <c r="T96" i="35" s="1"/>
  <c r="S95" i="35"/>
  <c r="R95" i="35"/>
  <c r="Q95" i="35"/>
  <c r="P95" i="35"/>
  <c r="E95" i="35"/>
  <c r="T95" i="35" s="1"/>
  <c r="S94" i="35"/>
  <c r="R94" i="35"/>
  <c r="Q94" i="35"/>
  <c r="P94" i="35"/>
  <c r="E94" i="35"/>
  <c r="U94" i="35" s="1"/>
  <c r="U93" i="35"/>
  <c r="S93" i="35"/>
  <c r="R93" i="35"/>
  <c r="Q93" i="35"/>
  <c r="P93" i="35"/>
  <c r="E93" i="35"/>
  <c r="T93" i="35" s="1"/>
  <c r="U92" i="35"/>
  <c r="T92" i="35"/>
  <c r="S92" i="35"/>
  <c r="R92" i="35"/>
  <c r="Q92" i="35"/>
  <c r="P92" i="35"/>
  <c r="E92" i="35"/>
  <c r="U91" i="35"/>
  <c r="T91" i="35"/>
  <c r="S91" i="35"/>
  <c r="R91" i="35"/>
  <c r="Q91" i="35"/>
  <c r="P91" i="35"/>
  <c r="E91" i="35"/>
  <c r="T90" i="35"/>
  <c r="S90" i="35"/>
  <c r="R90" i="35"/>
  <c r="Q90" i="35"/>
  <c r="P90" i="35"/>
  <c r="E90" i="35"/>
  <c r="U90" i="35" s="1"/>
  <c r="S89" i="35"/>
  <c r="R89" i="35"/>
  <c r="Q89" i="35"/>
  <c r="P89" i="35"/>
  <c r="E89" i="35"/>
  <c r="U88" i="35"/>
  <c r="S88" i="35"/>
  <c r="R88" i="35"/>
  <c r="Q88" i="35"/>
  <c r="P88" i="35"/>
  <c r="E88" i="35"/>
  <c r="V75" i="35"/>
  <c r="O75" i="35"/>
  <c r="N75" i="35"/>
  <c r="M75" i="35"/>
  <c r="L75" i="35"/>
  <c r="K75" i="35"/>
  <c r="J75" i="35"/>
  <c r="I75" i="35"/>
  <c r="H75" i="35"/>
  <c r="G75" i="35"/>
  <c r="F75" i="35"/>
  <c r="C75" i="35"/>
  <c r="B75" i="35"/>
  <c r="O74" i="35"/>
  <c r="N74" i="35"/>
  <c r="M74" i="35"/>
  <c r="S74" i="35" s="1"/>
  <c r="L74" i="35"/>
  <c r="R74" i="35" s="1"/>
  <c r="K74" i="35"/>
  <c r="J74" i="35"/>
  <c r="I74" i="35"/>
  <c r="Q74" i="35" s="1"/>
  <c r="H74" i="35"/>
  <c r="P74" i="35" s="1"/>
  <c r="G74" i="35"/>
  <c r="F74" i="35"/>
  <c r="E74" i="35"/>
  <c r="C74" i="35"/>
  <c r="B74" i="35"/>
  <c r="R73" i="35"/>
  <c r="O73" i="35"/>
  <c r="N73" i="35"/>
  <c r="M73" i="35"/>
  <c r="S73" i="35" s="1"/>
  <c r="L73" i="35"/>
  <c r="K73" i="35"/>
  <c r="J73" i="35"/>
  <c r="I73" i="35"/>
  <c r="Q73" i="35" s="1"/>
  <c r="H73" i="35"/>
  <c r="P73" i="35" s="1"/>
  <c r="G73" i="35"/>
  <c r="F73" i="35"/>
  <c r="E73" i="35"/>
  <c r="C73" i="35"/>
  <c r="B73" i="35"/>
  <c r="U72" i="35"/>
  <c r="T72" i="35"/>
  <c r="S72" i="35"/>
  <c r="R72" i="35"/>
  <c r="Q72" i="35"/>
  <c r="P72" i="35"/>
  <c r="E72" i="35"/>
  <c r="T71" i="35"/>
  <c r="S71" i="35"/>
  <c r="R71" i="35"/>
  <c r="Q71" i="35"/>
  <c r="P71" i="35"/>
  <c r="E71" i="35"/>
  <c r="U71" i="35" s="1"/>
  <c r="V69" i="35"/>
  <c r="O69" i="35"/>
  <c r="N69" i="35"/>
  <c r="R69" i="35" s="1"/>
  <c r="M69" i="35"/>
  <c r="L69" i="35"/>
  <c r="K69" i="35"/>
  <c r="J69" i="35"/>
  <c r="I69" i="35"/>
  <c r="H69" i="35"/>
  <c r="G69" i="35"/>
  <c r="F69" i="35"/>
  <c r="C69" i="35"/>
  <c r="B69" i="35"/>
  <c r="O68" i="35"/>
  <c r="N68" i="35"/>
  <c r="M68" i="35"/>
  <c r="S68" i="35" s="1"/>
  <c r="L68" i="35"/>
  <c r="R68" i="35" s="1"/>
  <c r="K68" i="35"/>
  <c r="J68" i="35"/>
  <c r="I68" i="35"/>
  <c r="H68" i="35"/>
  <c r="G68" i="35"/>
  <c r="F68" i="35"/>
  <c r="C68" i="35"/>
  <c r="B68" i="35"/>
  <c r="E68" i="35" s="1"/>
  <c r="U67" i="35"/>
  <c r="T67" i="35"/>
  <c r="S67" i="35"/>
  <c r="R67" i="35"/>
  <c r="Q67" i="35"/>
  <c r="P67" i="35"/>
  <c r="E67" i="35"/>
  <c r="U66" i="35"/>
  <c r="T66" i="35"/>
  <c r="S66" i="35"/>
  <c r="R66" i="35"/>
  <c r="Q66" i="35"/>
  <c r="P66" i="35"/>
  <c r="E66" i="35"/>
  <c r="T65" i="35"/>
  <c r="S65" i="35"/>
  <c r="R65" i="35"/>
  <c r="Q65" i="35"/>
  <c r="P65" i="35"/>
  <c r="E65" i="35"/>
  <c r="U65" i="35" s="1"/>
  <c r="S64" i="35"/>
  <c r="R64" i="35"/>
  <c r="Q64" i="35"/>
  <c r="P64" i="35"/>
  <c r="E64" i="35"/>
  <c r="S63" i="35"/>
  <c r="R63" i="35"/>
  <c r="Q63" i="35"/>
  <c r="P63" i="35"/>
  <c r="E63" i="35"/>
  <c r="U63" i="35" s="1"/>
  <c r="O61" i="35"/>
  <c r="N61" i="35"/>
  <c r="M61" i="35"/>
  <c r="S61" i="35" s="1"/>
  <c r="L61" i="35"/>
  <c r="R61" i="35" s="1"/>
  <c r="K61" i="35"/>
  <c r="J61" i="35"/>
  <c r="I61" i="35"/>
  <c r="H61" i="35"/>
  <c r="C61" i="35"/>
  <c r="B61" i="35"/>
  <c r="S60" i="35"/>
  <c r="R60" i="35"/>
  <c r="Q60" i="35"/>
  <c r="P60" i="35"/>
  <c r="E60" i="35"/>
  <c r="U60" i="35" s="1"/>
  <c r="S59" i="35"/>
  <c r="R59" i="35"/>
  <c r="Q59" i="35"/>
  <c r="P59" i="35"/>
  <c r="E59" i="35"/>
  <c r="T59" i="35" s="1"/>
  <c r="S58" i="35"/>
  <c r="R58" i="35"/>
  <c r="Q58" i="35"/>
  <c r="P58" i="35"/>
  <c r="E58" i="35"/>
  <c r="U58" i="35" s="1"/>
  <c r="T57" i="35"/>
  <c r="S57" i="35"/>
  <c r="R57" i="35"/>
  <c r="Q57" i="35"/>
  <c r="P57" i="35"/>
  <c r="E57" i="35"/>
  <c r="U57" i="35" s="1"/>
  <c r="O55" i="35"/>
  <c r="N55" i="35"/>
  <c r="M55" i="35"/>
  <c r="S55" i="35" s="1"/>
  <c r="L55" i="35"/>
  <c r="R55" i="35" s="1"/>
  <c r="K55" i="35"/>
  <c r="J55" i="35"/>
  <c r="I55" i="35"/>
  <c r="H55" i="35"/>
  <c r="G55" i="35"/>
  <c r="F55" i="35"/>
  <c r="C55" i="35"/>
  <c r="B55" i="35"/>
  <c r="U54" i="35"/>
  <c r="T54" i="35"/>
  <c r="S54" i="35"/>
  <c r="R54" i="35"/>
  <c r="Q54" i="35"/>
  <c r="P54" i="35"/>
  <c r="E54" i="35"/>
  <c r="T53" i="35"/>
  <c r="S53" i="35"/>
  <c r="R53" i="35"/>
  <c r="Q53" i="35"/>
  <c r="P53" i="35"/>
  <c r="E53" i="35"/>
  <c r="U53" i="35" s="1"/>
  <c r="S52" i="35"/>
  <c r="R52" i="35"/>
  <c r="Q52" i="35"/>
  <c r="P52" i="35"/>
  <c r="E52" i="35"/>
  <c r="U51" i="35"/>
  <c r="S51" i="35"/>
  <c r="R51" i="35"/>
  <c r="Q51" i="35"/>
  <c r="P51" i="35"/>
  <c r="E51" i="35"/>
  <c r="T51" i="35" s="1"/>
  <c r="S50" i="35"/>
  <c r="R50" i="35"/>
  <c r="Q50" i="35"/>
  <c r="P50" i="35"/>
  <c r="E50" i="35"/>
  <c r="T50" i="35" s="1"/>
  <c r="S49" i="35"/>
  <c r="R49" i="35"/>
  <c r="Q49" i="35"/>
  <c r="P49" i="35"/>
  <c r="E49" i="35"/>
  <c r="U49" i="35" s="1"/>
  <c r="U48" i="35"/>
  <c r="S48" i="35"/>
  <c r="R48" i="35"/>
  <c r="Q48" i="35"/>
  <c r="P48" i="35"/>
  <c r="E48" i="35"/>
  <c r="T48" i="35" s="1"/>
  <c r="U47" i="35"/>
  <c r="T47" i="35"/>
  <c r="S47" i="35"/>
  <c r="R47" i="35"/>
  <c r="Q47" i="35"/>
  <c r="P47" i="35"/>
  <c r="E47" i="35"/>
  <c r="U46" i="35"/>
  <c r="T46" i="35"/>
  <c r="S46" i="35"/>
  <c r="R46" i="35"/>
  <c r="Q46" i="35"/>
  <c r="P46" i="35"/>
  <c r="E46" i="35"/>
  <c r="T45" i="35"/>
  <c r="S45" i="35"/>
  <c r="R45" i="35"/>
  <c r="Q45" i="35"/>
  <c r="P45" i="35"/>
  <c r="E45" i="35"/>
  <c r="U45" i="35" s="1"/>
  <c r="S44" i="35"/>
  <c r="R44" i="35"/>
  <c r="Q44" i="35"/>
  <c r="P44" i="35"/>
  <c r="E44" i="35"/>
  <c r="O42" i="35"/>
  <c r="S42" i="35" s="1"/>
  <c r="N42" i="35"/>
  <c r="M42" i="35"/>
  <c r="L42" i="35"/>
  <c r="K42" i="35"/>
  <c r="J42" i="35"/>
  <c r="I42" i="35"/>
  <c r="H42" i="35"/>
  <c r="G42" i="35"/>
  <c r="F42" i="35"/>
  <c r="C42" i="35"/>
  <c r="B42" i="35"/>
  <c r="S41" i="35"/>
  <c r="R41" i="35"/>
  <c r="Q41" i="35"/>
  <c r="P41" i="35"/>
  <c r="E41" i="35"/>
  <c r="U40" i="35"/>
  <c r="S40" i="35"/>
  <c r="R40" i="35"/>
  <c r="Q40" i="35"/>
  <c r="P40" i="35"/>
  <c r="E40" i="35"/>
  <c r="T40" i="35" s="1"/>
  <c r="U39" i="35"/>
  <c r="S39" i="35"/>
  <c r="R39" i="35"/>
  <c r="Q39" i="35"/>
  <c r="P39" i="35"/>
  <c r="E39" i="35"/>
  <c r="T39" i="35" s="1"/>
  <c r="S38" i="35"/>
  <c r="R38" i="35"/>
  <c r="Q38" i="35"/>
  <c r="P38" i="35"/>
  <c r="E38" i="35"/>
  <c r="U38" i="35" s="1"/>
  <c r="S37" i="35"/>
  <c r="R37" i="35"/>
  <c r="Q37" i="35"/>
  <c r="P37" i="35"/>
  <c r="E37" i="35"/>
  <c r="S35" i="35"/>
  <c r="O35" i="35"/>
  <c r="N35" i="35"/>
  <c r="M35" i="35"/>
  <c r="L35" i="35"/>
  <c r="R35" i="35" s="1"/>
  <c r="K35" i="35"/>
  <c r="J35" i="35"/>
  <c r="I35" i="35"/>
  <c r="H35" i="35"/>
  <c r="P35" i="35" s="1"/>
  <c r="G35" i="35"/>
  <c r="F35" i="35"/>
  <c r="C35" i="35"/>
  <c r="B35" i="35"/>
  <c r="E35" i="35" s="1"/>
  <c r="U34" i="35"/>
  <c r="S34" i="35"/>
  <c r="R34" i="35"/>
  <c r="Q34" i="35"/>
  <c r="P34" i="35"/>
  <c r="E34" i="35"/>
  <c r="T34" i="35" s="1"/>
  <c r="O32" i="35"/>
  <c r="N32" i="35"/>
  <c r="M32" i="35"/>
  <c r="S32" i="35" s="1"/>
  <c r="L32" i="35"/>
  <c r="R32" i="35" s="1"/>
  <c r="K32" i="35"/>
  <c r="J32" i="35"/>
  <c r="I32" i="35"/>
  <c r="H32" i="35"/>
  <c r="G32" i="35"/>
  <c r="F32" i="35"/>
  <c r="C32" i="35"/>
  <c r="B32" i="35"/>
  <c r="S31" i="35"/>
  <c r="R31" i="35"/>
  <c r="Q31" i="35"/>
  <c r="P31" i="35"/>
  <c r="E31" i="35"/>
  <c r="T31" i="35" s="1"/>
  <c r="U30" i="35"/>
  <c r="T30" i="35"/>
  <c r="S30" i="35"/>
  <c r="R30" i="35"/>
  <c r="Q30" i="35"/>
  <c r="P30" i="35"/>
  <c r="E30" i="35"/>
  <c r="U29" i="35"/>
  <c r="T29" i="35"/>
  <c r="S29" i="35"/>
  <c r="R29" i="35"/>
  <c r="Q29" i="35"/>
  <c r="P29" i="35"/>
  <c r="E29" i="35"/>
  <c r="S28" i="35"/>
  <c r="R28" i="35"/>
  <c r="Q28" i="35"/>
  <c r="P28" i="35"/>
  <c r="E28" i="35"/>
  <c r="U28" i="35" s="1"/>
  <c r="V26" i="35"/>
  <c r="R26" i="35"/>
  <c r="O26" i="35"/>
  <c r="N26" i="35"/>
  <c r="M26" i="35"/>
  <c r="S26" i="35" s="1"/>
  <c r="L26" i="35"/>
  <c r="K26" i="35"/>
  <c r="J26" i="35"/>
  <c r="I26" i="35"/>
  <c r="H26" i="35"/>
  <c r="P26" i="35" s="1"/>
  <c r="G26" i="35"/>
  <c r="F26" i="35"/>
  <c r="C26" i="35"/>
  <c r="B26" i="35"/>
  <c r="E26" i="35" s="1"/>
  <c r="S25" i="35"/>
  <c r="R25" i="35"/>
  <c r="Q25" i="35"/>
  <c r="P25" i="35"/>
  <c r="E25" i="35"/>
  <c r="U25" i="35" s="1"/>
  <c r="S24" i="35"/>
  <c r="R24" i="35"/>
  <c r="Q24" i="35"/>
  <c r="P24" i="35"/>
  <c r="E24" i="35"/>
  <c r="U24" i="35" s="1"/>
  <c r="S23" i="35"/>
  <c r="R23" i="35"/>
  <c r="Q23" i="35"/>
  <c r="P23" i="35"/>
  <c r="E23" i="35"/>
  <c r="U22" i="35"/>
  <c r="S22" i="35"/>
  <c r="R22" i="35"/>
  <c r="Q22" i="35"/>
  <c r="P22" i="35"/>
  <c r="E22" i="35"/>
  <c r="T22" i="35" s="1"/>
  <c r="U21" i="35"/>
  <c r="S21" i="35"/>
  <c r="R21" i="35"/>
  <c r="Q21" i="35"/>
  <c r="P21" i="35"/>
  <c r="E21" i="35"/>
  <c r="T21" i="35" s="1"/>
  <c r="T20" i="35"/>
  <c r="S20" i="35"/>
  <c r="R20" i="35"/>
  <c r="Q20" i="35"/>
  <c r="P20" i="35"/>
  <c r="E20" i="35"/>
  <c r="U20" i="35" s="1"/>
  <c r="S19" i="35"/>
  <c r="R19" i="35"/>
  <c r="Q19" i="35"/>
  <c r="P19" i="35"/>
  <c r="E19" i="35"/>
  <c r="T19" i="35" s="1"/>
  <c r="O17" i="35"/>
  <c r="S17" i="35" s="1"/>
  <c r="N17" i="35"/>
  <c r="M17" i="35"/>
  <c r="L17" i="35"/>
  <c r="R17" i="35" s="1"/>
  <c r="K17" i="35"/>
  <c r="J17" i="35"/>
  <c r="I17" i="35"/>
  <c r="H17" i="35"/>
  <c r="P17" i="35" s="1"/>
  <c r="G17" i="35"/>
  <c r="F17" i="35"/>
  <c r="C17" i="35"/>
  <c r="B17" i="35"/>
  <c r="S16" i="35"/>
  <c r="R16" i="35"/>
  <c r="Q16" i="35"/>
  <c r="P16" i="35"/>
  <c r="E16" i="35"/>
  <c r="T16" i="35" s="1"/>
  <c r="U15" i="35"/>
  <c r="T15" i="35"/>
  <c r="S15" i="35"/>
  <c r="R15" i="35"/>
  <c r="Q15" i="35"/>
  <c r="P15" i="35"/>
  <c r="E15" i="35"/>
  <c r="U14" i="35"/>
  <c r="T14" i="35"/>
  <c r="S14" i="35"/>
  <c r="R14" i="35"/>
  <c r="Q14" i="35"/>
  <c r="P14" i="35"/>
  <c r="E14" i="35"/>
  <c r="T13" i="35"/>
  <c r="S13" i="35"/>
  <c r="R13" i="35"/>
  <c r="Q13" i="35"/>
  <c r="P13" i="35"/>
  <c r="E13" i="35"/>
  <c r="U13" i="35" s="1"/>
  <c r="S12" i="35"/>
  <c r="R12" i="35"/>
  <c r="Q12" i="35"/>
  <c r="P12" i="35"/>
  <c r="E12" i="35"/>
  <c r="U11" i="35"/>
  <c r="S11" i="35"/>
  <c r="R11" i="35"/>
  <c r="Q11" i="35"/>
  <c r="P11" i="35"/>
  <c r="E11" i="35"/>
  <c r="T11" i="35" s="1"/>
  <c r="U10" i="35"/>
  <c r="T10" i="35"/>
  <c r="S10" i="35"/>
  <c r="R10" i="35"/>
  <c r="Q10" i="35"/>
  <c r="P10" i="35"/>
  <c r="E10" i="35"/>
  <c r="T9" i="35"/>
  <c r="S9" i="35"/>
  <c r="R9" i="35"/>
  <c r="Q9" i="35"/>
  <c r="P9" i="35"/>
  <c r="E9" i="35"/>
  <c r="S96" i="34"/>
  <c r="R96" i="34"/>
  <c r="Q96" i="34"/>
  <c r="P96" i="34"/>
  <c r="E96" i="34"/>
  <c r="T96" i="34" s="1"/>
  <c r="U95" i="34"/>
  <c r="T95" i="34"/>
  <c r="S95" i="34"/>
  <c r="R95" i="34"/>
  <c r="Q95" i="34"/>
  <c r="P95" i="34"/>
  <c r="E95" i="34"/>
  <c r="U94" i="34"/>
  <c r="T94" i="34"/>
  <c r="S94" i="34"/>
  <c r="R94" i="34"/>
  <c r="Q94" i="34"/>
  <c r="P94" i="34"/>
  <c r="E94" i="34"/>
  <c r="T93" i="34"/>
  <c r="S93" i="34"/>
  <c r="R93" i="34"/>
  <c r="Q93" i="34"/>
  <c r="P93" i="34"/>
  <c r="E93" i="34"/>
  <c r="U93" i="34" s="1"/>
  <c r="S92" i="34"/>
  <c r="R92" i="34"/>
  <c r="Q92" i="34"/>
  <c r="P92" i="34"/>
  <c r="E92" i="34"/>
  <c r="U91" i="34"/>
  <c r="S91" i="34"/>
  <c r="R91" i="34"/>
  <c r="Q91" i="34"/>
  <c r="P91" i="34"/>
  <c r="E91" i="34"/>
  <c r="T91" i="34" s="1"/>
  <c r="S90" i="34"/>
  <c r="R90" i="34"/>
  <c r="Q90" i="34"/>
  <c r="P90" i="34"/>
  <c r="E90" i="34"/>
  <c r="U90" i="34" s="1"/>
  <c r="T89" i="34"/>
  <c r="S89" i="34"/>
  <c r="R89" i="34"/>
  <c r="Q89" i="34"/>
  <c r="P89" i="34"/>
  <c r="E89" i="34"/>
  <c r="U89" i="34" s="1"/>
  <c r="U88" i="34"/>
  <c r="S88" i="34"/>
  <c r="S87" i="34" s="1"/>
  <c r="R88" i="34"/>
  <c r="Q88" i="34"/>
  <c r="P88" i="34"/>
  <c r="E88" i="34"/>
  <c r="V75" i="34"/>
  <c r="O75" i="34"/>
  <c r="N75" i="34"/>
  <c r="M75" i="34"/>
  <c r="L75" i="34"/>
  <c r="K75" i="34"/>
  <c r="J75" i="34"/>
  <c r="I75" i="34"/>
  <c r="H75" i="34"/>
  <c r="G75" i="34"/>
  <c r="F75" i="34"/>
  <c r="C75" i="34"/>
  <c r="B75" i="34"/>
  <c r="Q74" i="34"/>
  <c r="O74" i="34"/>
  <c r="N74" i="34"/>
  <c r="M74" i="34"/>
  <c r="S74" i="34" s="1"/>
  <c r="L74" i="34"/>
  <c r="R74" i="34" s="1"/>
  <c r="K74" i="34"/>
  <c r="J74" i="34"/>
  <c r="I74" i="34"/>
  <c r="H74" i="34"/>
  <c r="G74" i="34"/>
  <c r="F74" i="34"/>
  <c r="C74" i="34"/>
  <c r="E74" i="34" s="1"/>
  <c r="B74" i="34"/>
  <c r="O73" i="34"/>
  <c r="N73" i="34"/>
  <c r="R73" i="34" s="1"/>
  <c r="M73" i="34"/>
  <c r="S73" i="34" s="1"/>
  <c r="L73" i="34"/>
  <c r="K73" i="34"/>
  <c r="J73" i="34"/>
  <c r="I73" i="34"/>
  <c r="H73" i="34"/>
  <c r="G73" i="34"/>
  <c r="F73" i="34"/>
  <c r="E73" i="34"/>
  <c r="C73" i="34"/>
  <c r="B73" i="34"/>
  <c r="U72" i="34"/>
  <c r="S72" i="34"/>
  <c r="R72" i="34"/>
  <c r="Q72" i="34"/>
  <c r="P72" i="34"/>
  <c r="E72" i="34"/>
  <c r="T72" i="34" s="1"/>
  <c r="S71" i="34"/>
  <c r="R71" i="34"/>
  <c r="Q71" i="34"/>
  <c r="P71" i="34"/>
  <c r="E71" i="34"/>
  <c r="U71" i="34" s="1"/>
  <c r="V69" i="34"/>
  <c r="O69" i="34"/>
  <c r="N69" i="34"/>
  <c r="M69" i="34"/>
  <c r="L69" i="34"/>
  <c r="K69" i="34"/>
  <c r="J69" i="34"/>
  <c r="I69" i="34"/>
  <c r="H69" i="34"/>
  <c r="G69" i="34"/>
  <c r="F69" i="34"/>
  <c r="C69" i="34"/>
  <c r="B69" i="34"/>
  <c r="O68" i="34"/>
  <c r="N68" i="34"/>
  <c r="M68" i="34"/>
  <c r="S68" i="34" s="1"/>
  <c r="L68" i="34"/>
  <c r="R68" i="34" s="1"/>
  <c r="K68" i="34"/>
  <c r="J68" i="34"/>
  <c r="I68" i="34"/>
  <c r="H68" i="34"/>
  <c r="G68" i="34"/>
  <c r="F68" i="34"/>
  <c r="C68" i="34"/>
  <c r="B68" i="34"/>
  <c r="S67" i="34"/>
  <c r="R67" i="34"/>
  <c r="Q67" i="34"/>
  <c r="P67" i="34"/>
  <c r="E67" i="34"/>
  <c r="U66" i="34"/>
  <c r="S66" i="34"/>
  <c r="R66" i="34"/>
  <c r="Q66" i="34"/>
  <c r="P66" i="34"/>
  <c r="E66" i="34"/>
  <c r="T66" i="34" s="1"/>
  <c r="S65" i="34"/>
  <c r="R65" i="34"/>
  <c r="Q65" i="34"/>
  <c r="P65" i="34"/>
  <c r="E65" i="34"/>
  <c r="U65" i="34" s="1"/>
  <c r="T64" i="34"/>
  <c r="S64" i="34"/>
  <c r="R64" i="34"/>
  <c r="Q64" i="34"/>
  <c r="P64" i="34"/>
  <c r="E64" i="34"/>
  <c r="U64" i="34" s="1"/>
  <c r="U63" i="34"/>
  <c r="S63" i="34"/>
  <c r="R63" i="34"/>
  <c r="Q63" i="34"/>
  <c r="P63" i="34"/>
  <c r="E63" i="34"/>
  <c r="S61" i="34"/>
  <c r="O61" i="34"/>
  <c r="N61" i="34"/>
  <c r="M61" i="34"/>
  <c r="L61" i="34"/>
  <c r="R61" i="34" s="1"/>
  <c r="K61" i="34"/>
  <c r="J61" i="34"/>
  <c r="I61" i="34"/>
  <c r="H61" i="34"/>
  <c r="C61" i="34"/>
  <c r="E61" i="34" s="1"/>
  <c r="B61" i="34"/>
  <c r="U60" i="34"/>
  <c r="S60" i="34"/>
  <c r="R60" i="34"/>
  <c r="Q60" i="34"/>
  <c r="P60" i="34"/>
  <c r="E60" i="34"/>
  <c r="T60" i="34" s="1"/>
  <c r="S59" i="34"/>
  <c r="R59" i="34"/>
  <c r="Q59" i="34"/>
  <c r="P59" i="34"/>
  <c r="E59" i="34"/>
  <c r="U59" i="34" s="1"/>
  <c r="S58" i="34"/>
  <c r="R58" i="34"/>
  <c r="Q58" i="34"/>
  <c r="P58" i="34"/>
  <c r="E58" i="34"/>
  <c r="S57" i="34"/>
  <c r="R57" i="34"/>
  <c r="Q57" i="34"/>
  <c r="P57" i="34"/>
  <c r="E57" i="34"/>
  <c r="T57" i="34" s="1"/>
  <c r="O55" i="34"/>
  <c r="S55" i="34" s="1"/>
  <c r="N55" i="34"/>
  <c r="M55" i="34"/>
  <c r="L55" i="34"/>
  <c r="K55" i="34"/>
  <c r="J55" i="34"/>
  <c r="I55" i="34"/>
  <c r="H55" i="34"/>
  <c r="G55" i="34"/>
  <c r="F55" i="34"/>
  <c r="C55" i="34"/>
  <c r="B55" i="34"/>
  <c r="S54" i="34"/>
  <c r="R54" i="34"/>
  <c r="Q54" i="34"/>
  <c r="P54" i="34"/>
  <c r="E54" i="34"/>
  <c r="T54" i="34" s="1"/>
  <c r="U53" i="34"/>
  <c r="T53" i="34"/>
  <c r="S53" i="34"/>
  <c r="R53" i="34"/>
  <c r="Q53" i="34"/>
  <c r="P53" i="34"/>
  <c r="E53" i="34"/>
  <c r="U52" i="34"/>
  <c r="T52" i="34"/>
  <c r="S52" i="34"/>
  <c r="R52" i="34"/>
  <c r="Q52" i="34"/>
  <c r="P52" i="34"/>
  <c r="E52" i="34"/>
  <c r="T51" i="34"/>
  <c r="S51" i="34"/>
  <c r="R51" i="34"/>
  <c r="Q51" i="34"/>
  <c r="P51" i="34"/>
  <c r="E51" i="34"/>
  <c r="U51" i="34" s="1"/>
  <c r="U50" i="34"/>
  <c r="T50" i="34"/>
  <c r="S50" i="34"/>
  <c r="R50" i="34"/>
  <c r="Q50" i="34"/>
  <c r="P50" i="34"/>
  <c r="E50" i="34"/>
  <c r="U49" i="34"/>
  <c r="S49" i="34"/>
  <c r="R49" i="34"/>
  <c r="Q49" i="34"/>
  <c r="P49" i="34"/>
  <c r="E49" i="34"/>
  <c r="T49" i="34" s="1"/>
  <c r="S48" i="34"/>
  <c r="R48" i="34"/>
  <c r="Q48" i="34"/>
  <c r="P48" i="34"/>
  <c r="E48" i="34"/>
  <c r="U48" i="34" s="1"/>
  <c r="S47" i="34"/>
  <c r="R47" i="34"/>
  <c r="Q47" i="34"/>
  <c r="P47" i="34"/>
  <c r="E47" i="34"/>
  <c r="S46" i="34"/>
  <c r="R46" i="34"/>
  <c r="Q46" i="34"/>
  <c r="P46" i="34"/>
  <c r="E46" i="34"/>
  <c r="T46" i="34" s="1"/>
  <c r="S45" i="34"/>
  <c r="R45" i="34"/>
  <c r="Q45" i="34"/>
  <c r="U45" i="34" s="1"/>
  <c r="P45" i="34"/>
  <c r="E45" i="34"/>
  <c r="S44" i="34"/>
  <c r="R44" i="34"/>
  <c r="Q44" i="34"/>
  <c r="P44" i="34"/>
  <c r="E44" i="34"/>
  <c r="T44" i="34" s="1"/>
  <c r="O42" i="34"/>
  <c r="N42" i="34"/>
  <c r="M42" i="34"/>
  <c r="S42" i="34" s="1"/>
  <c r="L42" i="34"/>
  <c r="R42" i="34" s="1"/>
  <c r="K42" i="34"/>
  <c r="J42" i="34"/>
  <c r="I42" i="34"/>
  <c r="H42" i="34"/>
  <c r="G42" i="34"/>
  <c r="F42" i="34"/>
  <c r="C42" i="34"/>
  <c r="E42" i="34" s="1"/>
  <c r="B42" i="34"/>
  <c r="S41" i="34"/>
  <c r="R41" i="34"/>
  <c r="Q41" i="34"/>
  <c r="P41" i="34"/>
  <c r="E41" i="34"/>
  <c r="T41" i="34" s="1"/>
  <c r="S40" i="34"/>
  <c r="R40" i="34"/>
  <c r="Q40" i="34"/>
  <c r="P40" i="34"/>
  <c r="E40" i="34"/>
  <c r="U40" i="34" s="1"/>
  <c r="S39" i="34"/>
  <c r="R39" i="34"/>
  <c r="Q39" i="34"/>
  <c r="P39" i="34"/>
  <c r="E39" i="34"/>
  <c r="U39" i="34" s="1"/>
  <c r="U38" i="34"/>
  <c r="T38" i="34"/>
  <c r="S38" i="34"/>
  <c r="R38" i="34"/>
  <c r="Q38" i="34"/>
  <c r="P38" i="34"/>
  <c r="E38" i="34"/>
  <c r="T37" i="34"/>
  <c r="S37" i="34"/>
  <c r="R37" i="34"/>
  <c r="Q37" i="34"/>
  <c r="P37" i="34"/>
  <c r="E37" i="34"/>
  <c r="O35" i="34"/>
  <c r="N35" i="34"/>
  <c r="M35" i="34"/>
  <c r="S35" i="34" s="1"/>
  <c r="L35" i="34"/>
  <c r="R35" i="34" s="1"/>
  <c r="K35" i="34"/>
  <c r="J35" i="34"/>
  <c r="I35" i="34"/>
  <c r="Q35" i="34" s="1"/>
  <c r="H35" i="34"/>
  <c r="P35" i="34" s="1"/>
  <c r="G35" i="34"/>
  <c r="F35" i="34"/>
  <c r="E35" i="34"/>
  <c r="C35" i="34"/>
  <c r="B35" i="34"/>
  <c r="S34" i="34"/>
  <c r="R34" i="34"/>
  <c r="Q34" i="34"/>
  <c r="U34" i="34" s="1"/>
  <c r="P34" i="34"/>
  <c r="E34" i="34"/>
  <c r="T34" i="34" s="1"/>
  <c r="O32" i="34"/>
  <c r="N32" i="34"/>
  <c r="M32" i="34"/>
  <c r="L32" i="34"/>
  <c r="R32" i="34" s="1"/>
  <c r="K32" i="34"/>
  <c r="J32" i="34"/>
  <c r="I32" i="34"/>
  <c r="H32" i="34"/>
  <c r="P32" i="34" s="1"/>
  <c r="G32" i="34"/>
  <c r="F32" i="34"/>
  <c r="C32" i="34"/>
  <c r="B32" i="34"/>
  <c r="E32" i="34" s="1"/>
  <c r="S31" i="34"/>
  <c r="R31" i="34"/>
  <c r="Q31" i="34"/>
  <c r="P31" i="34"/>
  <c r="E31" i="34"/>
  <c r="T31" i="34" s="1"/>
  <c r="S30" i="34"/>
  <c r="R30" i="34"/>
  <c r="Q30" i="34"/>
  <c r="P30" i="34"/>
  <c r="E30" i="34"/>
  <c r="U30" i="34" s="1"/>
  <c r="U29" i="34"/>
  <c r="S29" i="34"/>
  <c r="R29" i="34"/>
  <c r="Q29" i="34"/>
  <c r="P29" i="34"/>
  <c r="E29" i="34"/>
  <c r="T29" i="34" s="1"/>
  <c r="T28" i="34"/>
  <c r="S28" i="34"/>
  <c r="R28" i="34"/>
  <c r="Q28" i="34"/>
  <c r="P28" i="34"/>
  <c r="E28" i="34"/>
  <c r="U28" i="34" s="1"/>
  <c r="V26" i="34"/>
  <c r="R26" i="34"/>
  <c r="O26" i="34"/>
  <c r="N26" i="34"/>
  <c r="M26" i="34"/>
  <c r="S26" i="34" s="1"/>
  <c r="L26" i="34"/>
  <c r="K26" i="34"/>
  <c r="J26" i="34"/>
  <c r="I26" i="34"/>
  <c r="H26" i="34"/>
  <c r="P26" i="34" s="1"/>
  <c r="G26" i="34"/>
  <c r="F26" i="34"/>
  <c r="E26" i="34"/>
  <c r="C26" i="34"/>
  <c r="B26" i="34"/>
  <c r="S25" i="34"/>
  <c r="R25" i="34"/>
  <c r="Q25" i="34"/>
  <c r="P25" i="34"/>
  <c r="E25" i="34"/>
  <c r="T25" i="34" s="1"/>
  <c r="U24" i="34"/>
  <c r="S24" i="34"/>
  <c r="R24" i="34"/>
  <c r="Q24" i="34"/>
  <c r="P24" i="34"/>
  <c r="E24" i="34"/>
  <c r="T24" i="34" s="1"/>
  <c r="S23" i="34"/>
  <c r="R23" i="34"/>
  <c r="Q23" i="34"/>
  <c r="P23" i="34"/>
  <c r="E23" i="34"/>
  <c r="T23" i="34" s="1"/>
  <c r="S22" i="34"/>
  <c r="R22" i="34"/>
  <c r="Q22" i="34"/>
  <c r="P22" i="34"/>
  <c r="E22" i="34"/>
  <c r="U22" i="34" s="1"/>
  <c r="U21" i="34"/>
  <c r="S21" i="34"/>
  <c r="R21" i="34"/>
  <c r="Q21" i="34"/>
  <c r="P21" i="34"/>
  <c r="E21" i="34"/>
  <c r="T21" i="34" s="1"/>
  <c r="U20" i="34"/>
  <c r="T20" i="34"/>
  <c r="S20" i="34"/>
  <c r="R20" i="34"/>
  <c r="Q20" i="34"/>
  <c r="P20" i="34"/>
  <c r="E20" i="34"/>
  <c r="U19" i="34"/>
  <c r="T19" i="34"/>
  <c r="S19" i="34"/>
  <c r="R19" i="34"/>
  <c r="Q19" i="34"/>
  <c r="P19" i="34"/>
  <c r="E19" i="34"/>
  <c r="O17" i="34"/>
  <c r="N17" i="34"/>
  <c r="M17" i="34"/>
  <c r="L17" i="34"/>
  <c r="R17" i="34" s="1"/>
  <c r="K17" i="34"/>
  <c r="J17" i="34"/>
  <c r="I17" i="34"/>
  <c r="Q17" i="34" s="1"/>
  <c r="H17" i="34"/>
  <c r="P17" i="34" s="1"/>
  <c r="G17" i="34"/>
  <c r="F17" i="34"/>
  <c r="E17" i="34"/>
  <c r="C17" i="34"/>
  <c r="B17" i="34"/>
  <c r="T16" i="34"/>
  <c r="S16" i="34"/>
  <c r="R16" i="34"/>
  <c r="Q16" i="34"/>
  <c r="P16" i="34"/>
  <c r="E16" i="34"/>
  <c r="U16" i="34" s="1"/>
  <c r="S15" i="34"/>
  <c r="R15" i="34"/>
  <c r="Q15" i="34"/>
  <c r="P15" i="34"/>
  <c r="E15" i="34"/>
  <c r="U15" i="34" s="1"/>
  <c r="S14" i="34"/>
  <c r="R14" i="34"/>
  <c r="Q14" i="34"/>
  <c r="P14" i="34"/>
  <c r="E14" i="34"/>
  <c r="T14" i="34" s="1"/>
  <c r="U13" i="34"/>
  <c r="S13" i="34"/>
  <c r="R13" i="34"/>
  <c r="Q13" i="34"/>
  <c r="P13" i="34"/>
  <c r="E13" i="34"/>
  <c r="T13" i="34" s="1"/>
  <c r="U12" i="34"/>
  <c r="T12" i="34"/>
  <c r="S12" i="34"/>
  <c r="R12" i="34"/>
  <c r="Q12" i="34"/>
  <c r="P12" i="34"/>
  <c r="E12" i="34"/>
  <c r="U11" i="34"/>
  <c r="T11" i="34"/>
  <c r="S11" i="34"/>
  <c r="R11" i="34"/>
  <c r="Q11" i="34"/>
  <c r="P11" i="34"/>
  <c r="E11" i="34"/>
  <c r="T10" i="34"/>
  <c r="S10" i="34"/>
  <c r="R10" i="34"/>
  <c r="Q10" i="34"/>
  <c r="P10" i="34"/>
  <c r="E10" i="34"/>
  <c r="U10" i="34" s="1"/>
  <c r="U9" i="34"/>
  <c r="T9" i="34"/>
  <c r="S9" i="34"/>
  <c r="R9" i="34"/>
  <c r="Q9" i="34"/>
  <c r="P9" i="34"/>
  <c r="E9" i="34"/>
  <c r="U96" i="33"/>
  <c r="S96" i="33"/>
  <c r="R96" i="33"/>
  <c r="Q96" i="33"/>
  <c r="P96" i="33"/>
  <c r="E96" i="33"/>
  <c r="T96" i="33" s="1"/>
  <c r="S95" i="33"/>
  <c r="R95" i="33"/>
  <c r="Q95" i="33"/>
  <c r="P95" i="33"/>
  <c r="E95" i="33"/>
  <c r="U95" i="33" s="1"/>
  <c r="U94" i="33"/>
  <c r="S94" i="33"/>
  <c r="R94" i="33"/>
  <c r="Q94" i="33"/>
  <c r="P94" i="33"/>
  <c r="E94" i="33"/>
  <c r="T94" i="33" s="1"/>
  <c r="U93" i="33"/>
  <c r="T93" i="33"/>
  <c r="S93" i="33"/>
  <c r="R93" i="33"/>
  <c r="Q93" i="33"/>
  <c r="P93" i="33"/>
  <c r="E93" i="33"/>
  <c r="T92" i="33"/>
  <c r="S92" i="33"/>
  <c r="R92" i="33"/>
  <c r="Q92" i="33"/>
  <c r="P92" i="33"/>
  <c r="E92" i="33"/>
  <c r="U92" i="33" s="1"/>
  <c r="S91" i="33"/>
  <c r="R91" i="33"/>
  <c r="Q91" i="33"/>
  <c r="P91" i="33"/>
  <c r="E91" i="33"/>
  <c r="U91" i="33" s="1"/>
  <c r="U90" i="33"/>
  <c r="S90" i="33"/>
  <c r="R90" i="33"/>
  <c r="Q90" i="33"/>
  <c r="P90" i="33"/>
  <c r="E90" i="33"/>
  <c r="T90" i="33" s="1"/>
  <c r="U89" i="33"/>
  <c r="T89" i="33"/>
  <c r="S89" i="33"/>
  <c r="R89" i="33"/>
  <c r="Q89" i="33"/>
  <c r="P89" i="33"/>
  <c r="E89" i="33"/>
  <c r="S88" i="33"/>
  <c r="R88" i="33"/>
  <c r="Q88" i="33"/>
  <c r="P88" i="33"/>
  <c r="E88" i="33"/>
  <c r="U88" i="33" s="1"/>
  <c r="O75" i="33"/>
  <c r="N75" i="33"/>
  <c r="M75" i="33"/>
  <c r="L75" i="33"/>
  <c r="K75" i="33"/>
  <c r="J75" i="33"/>
  <c r="I75" i="33"/>
  <c r="H75" i="33"/>
  <c r="G75" i="33"/>
  <c r="F75" i="33"/>
  <c r="C75" i="33"/>
  <c r="B75" i="33"/>
  <c r="S74" i="33"/>
  <c r="R74" i="33"/>
  <c r="O74" i="33"/>
  <c r="N74" i="33"/>
  <c r="M74" i="33"/>
  <c r="L74" i="33"/>
  <c r="K74" i="33"/>
  <c r="J74" i="33"/>
  <c r="I74" i="33"/>
  <c r="Q74" i="33" s="1"/>
  <c r="H74" i="33"/>
  <c r="P74" i="33" s="1"/>
  <c r="G74" i="33"/>
  <c r="F74" i="33"/>
  <c r="C74" i="33"/>
  <c r="B74" i="33"/>
  <c r="E74" i="33" s="1"/>
  <c r="S73" i="33"/>
  <c r="O73" i="33"/>
  <c r="N73" i="33"/>
  <c r="M73" i="33"/>
  <c r="L73" i="33"/>
  <c r="R73" i="33" s="1"/>
  <c r="K73" i="33"/>
  <c r="J73" i="33"/>
  <c r="I73" i="33"/>
  <c r="Q73" i="33" s="1"/>
  <c r="H73" i="33"/>
  <c r="P73" i="33" s="1"/>
  <c r="G73" i="33"/>
  <c r="F73" i="33"/>
  <c r="C73" i="33"/>
  <c r="B73" i="33"/>
  <c r="S72" i="33"/>
  <c r="R72" i="33"/>
  <c r="Q72" i="33"/>
  <c r="P72" i="33"/>
  <c r="E72" i="33"/>
  <c r="U72" i="33" s="1"/>
  <c r="U71" i="33"/>
  <c r="T71" i="33"/>
  <c r="S71" i="33"/>
  <c r="R71" i="33"/>
  <c r="Q71" i="33"/>
  <c r="P71" i="33"/>
  <c r="E71" i="33"/>
  <c r="O69" i="33"/>
  <c r="N69" i="33"/>
  <c r="M69" i="33"/>
  <c r="L69" i="33"/>
  <c r="K69" i="33"/>
  <c r="J69" i="33"/>
  <c r="I69" i="33"/>
  <c r="H69" i="33"/>
  <c r="G69" i="33"/>
  <c r="F69" i="33"/>
  <c r="C69" i="33"/>
  <c r="B69" i="33"/>
  <c r="S68" i="33"/>
  <c r="O68" i="33"/>
  <c r="N68" i="33"/>
  <c r="M68" i="33"/>
  <c r="L68" i="33"/>
  <c r="R68" i="33" s="1"/>
  <c r="K68" i="33"/>
  <c r="J68" i="33"/>
  <c r="I68" i="33"/>
  <c r="H68" i="33"/>
  <c r="P68" i="33" s="1"/>
  <c r="G68" i="33"/>
  <c r="F68" i="33"/>
  <c r="C68" i="33"/>
  <c r="B68" i="33"/>
  <c r="E68" i="33" s="1"/>
  <c r="U67" i="33"/>
  <c r="S67" i="33"/>
  <c r="R67" i="33"/>
  <c r="Q67" i="33"/>
  <c r="P67" i="33"/>
  <c r="E67" i="33"/>
  <c r="T67" i="33" s="1"/>
  <c r="U66" i="33"/>
  <c r="T66" i="33"/>
  <c r="S66" i="33"/>
  <c r="R66" i="33"/>
  <c r="Q66" i="33"/>
  <c r="P66" i="33"/>
  <c r="E66" i="33"/>
  <c r="S65" i="33"/>
  <c r="R65" i="33"/>
  <c r="Q65" i="33"/>
  <c r="P65" i="33"/>
  <c r="E65" i="33"/>
  <c r="U65" i="33" s="1"/>
  <c r="S64" i="33"/>
  <c r="R64" i="33"/>
  <c r="Q64" i="33"/>
  <c r="P64" i="33"/>
  <c r="E64" i="33"/>
  <c r="U64" i="33" s="1"/>
  <c r="S63" i="33"/>
  <c r="R63" i="33"/>
  <c r="Q63" i="33"/>
  <c r="P63" i="33"/>
  <c r="E63" i="33"/>
  <c r="O61" i="33"/>
  <c r="N61" i="33"/>
  <c r="M61" i="33"/>
  <c r="S61" i="33" s="1"/>
  <c r="L61" i="33"/>
  <c r="R61" i="33" s="1"/>
  <c r="K61" i="33"/>
  <c r="J61" i="33"/>
  <c r="I61" i="33"/>
  <c r="H61" i="33"/>
  <c r="C61" i="33"/>
  <c r="B61" i="33"/>
  <c r="U60" i="33"/>
  <c r="S60" i="33"/>
  <c r="R60" i="33"/>
  <c r="Q60" i="33"/>
  <c r="P60" i="33"/>
  <c r="E60" i="33"/>
  <c r="T60" i="33" s="1"/>
  <c r="U59" i="33"/>
  <c r="T59" i="33"/>
  <c r="S59" i="33"/>
  <c r="R59" i="33"/>
  <c r="Q59" i="33"/>
  <c r="P59" i="33"/>
  <c r="E59" i="33"/>
  <c r="S58" i="33"/>
  <c r="R58" i="33"/>
  <c r="Q58" i="33"/>
  <c r="P58" i="33"/>
  <c r="E58" i="33"/>
  <c r="U58" i="33" s="1"/>
  <c r="U57" i="33"/>
  <c r="T57" i="33"/>
  <c r="S57" i="33"/>
  <c r="R57" i="33"/>
  <c r="Q57" i="33"/>
  <c r="P57" i="33"/>
  <c r="E57" i="33"/>
  <c r="O55" i="33"/>
  <c r="N55" i="33"/>
  <c r="M55" i="33"/>
  <c r="S55" i="33" s="1"/>
  <c r="L55" i="33"/>
  <c r="R55" i="33" s="1"/>
  <c r="K55" i="33"/>
  <c r="J55" i="33"/>
  <c r="I55" i="33"/>
  <c r="H55" i="33"/>
  <c r="G55" i="33"/>
  <c r="F55" i="33"/>
  <c r="C55" i="33"/>
  <c r="B55" i="33"/>
  <c r="U54" i="33"/>
  <c r="T54" i="33"/>
  <c r="S54" i="33"/>
  <c r="R54" i="33"/>
  <c r="Q54" i="33"/>
  <c r="P54" i="33"/>
  <c r="E54" i="33"/>
  <c r="U53" i="33"/>
  <c r="S53" i="33"/>
  <c r="R53" i="33"/>
  <c r="Q53" i="33"/>
  <c r="P53" i="33"/>
  <c r="E53" i="33"/>
  <c r="T53" i="33" s="1"/>
  <c r="S52" i="33"/>
  <c r="R52" i="33"/>
  <c r="Q52" i="33"/>
  <c r="P52" i="33"/>
  <c r="E52" i="33"/>
  <c r="U52" i="33" s="1"/>
  <c r="S51" i="33"/>
  <c r="R51" i="33"/>
  <c r="Q51" i="33"/>
  <c r="P51" i="33"/>
  <c r="E51" i="33"/>
  <c r="T51" i="33" s="1"/>
  <c r="U50" i="33"/>
  <c r="T50" i="33"/>
  <c r="S50" i="33"/>
  <c r="R50" i="33"/>
  <c r="Q50" i="33"/>
  <c r="P50" i="33"/>
  <c r="E50" i="33"/>
  <c r="T49" i="33"/>
  <c r="S49" i="33"/>
  <c r="R49" i="33"/>
  <c r="Q49" i="33"/>
  <c r="P49" i="33"/>
  <c r="E49" i="33"/>
  <c r="U49" i="33" s="1"/>
  <c r="S48" i="33"/>
  <c r="R48" i="33"/>
  <c r="Q48" i="33"/>
  <c r="P48" i="33"/>
  <c r="E48" i="33"/>
  <c r="U48" i="33" s="1"/>
  <c r="U47" i="33"/>
  <c r="S47" i="33"/>
  <c r="R47" i="33"/>
  <c r="Q47" i="33"/>
  <c r="P47" i="33"/>
  <c r="E47" i="33"/>
  <c r="T47" i="33" s="1"/>
  <c r="U46" i="33"/>
  <c r="T46" i="33"/>
  <c r="S46" i="33"/>
  <c r="R46" i="33"/>
  <c r="Q46" i="33"/>
  <c r="P46" i="33"/>
  <c r="E46" i="33"/>
  <c r="S45" i="33"/>
  <c r="R45" i="33"/>
  <c r="Q45" i="33"/>
  <c r="P45" i="33"/>
  <c r="E45" i="33"/>
  <c r="U45" i="33" s="1"/>
  <c r="T44" i="33"/>
  <c r="S44" i="33"/>
  <c r="R44" i="33"/>
  <c r="Q44" i="33"/>
  <c r="P44" i="33"/>
  <c r="E44" i="33"/>
  <c r="U44" i="33" s="1"/>
  <c r="S42" i="33"/>
  <c r="O42" i="33"/>
  <c r="N42" i="33"/>
  <c r="M42" i="33"/>
  <c r="L42" i="33"/>
  <c r="R42" i="33" s="1"/>
  <c r="K42" i="33"/>
  <c r="J42" i="33"/>
  <c r="I42" i="33"/>
  <c r="Q42" i="33" s="1"/>
  <c r="H42" i="33"/>
  <c r="G42" i="33"/>
  <c r="F42" i="33"/>
  <c r="C42" i="33"/>
  <c r="E42" i="33" s="1"/>
  <c r="B42" i="33"/>
  <c r="T41" i="33"/>
  <c r="S41" i="33"/>
  <c r="R41" i="33"/>
  <c r="Q41" i="33"/>
  <c r="P41" i="33"/>
  <c r="E41" i="33"/>
  <c r="U41" i="33" s="1"/>
  <c r="S40" i="33"/>
  <c r="R40" i="33"/>
  <c r="Q40" i="33"/>
  <c r="P40" i="33"/>
  <c r="E40" i="33"/>
  <c r="T40" i="33" s="1"/>
  <c r="S39" i="33"/>
  <c r="R39" i="33"/>
  <c r="Q39" i="33"/>
  <c r="P39" i="33"/>
  <c r="E39" i="33"/>
  <c r="T39" i="33" s="1"/>
  <c r="S38" i="33"/>
  <c r="R38" i="33"/>
  <c r="Q38" i="33"/>
  <c r="P38" i="33"/>
  <c r="E38" i="33"/>
  <c r="U38" i="33" s="1"/>
  <c r="U37" i="33"/>
  <c r="S37" i="33"/>
  <c r="R37" i="33"/>
  <c r="Q37" i="33"/>
  <c r="P37" i="33"/>
  <c r="E37" i="33"/>
  <c r="T37" i="33" s="1"/>
  <c r="S35" i="33"/>
  <c r="R35" i="33"/>
  <c r="O35" i="33"/>
  <c r="N35" i="33"/>
  <c r="M35" i="33"/>
  <c r="L35" i="33"/>
  <c r="K35" i="33"/>
  <c r="J35" i="33"/>
  <c r="I35" i="33"/>
  <c r="Q35" i="33" s="1"/>
  <c r="H35" i="33"/>
  <c r="P35" i="33" s="1"/>
  <c r="G35" i="33"/>
  <c r="F35" i="33"/>
  <c r="C35" i="33"/>
  <c r="B35" i="33"/>
  <c r="E35" i="33" s="1"/>
  <c r="U34" i="33"/>
  <c r="S34" i="33"/>
  <c r="R34" i="33"/>
  <c r="Q34" i="33"/>
  <c r="P34" i="33"/>
  <c r="E34" i="33"/>
  <c r="T34" i="33" s="1"/>
  <c r="O32" i="33"/>
  <c r="N32" i="33"/>
  <c r="M32" i="33"/>
  <c r="S32" i="33" s="1"/>
  <c r="L32" i="33"/>
  <c r="R32" i="33" s="1"/>
  <c r="K32" i="33"/>
  <c r="J32" i="33"/>
  <c r="I32" i="33"/>
  <c r="H32" i="33"/>
  <c r="G32" i="33"/>
  <c r="F32" i="33"/>
  <c r="C32" i="33"/>
  <c r="B32" i="33"/>
  <c r="E32" i="33" s="1"/>
  <c r="U31" i="33"/>
  <c r="S31" i="33"/>
  <c r="R31" i="33"/>
  <c r="Q31" i="33"/>
  <c r="P31" i="33"/>
  <c r="E31" i="33"/>
  <c r="T31" i="33" s="1"/>
  <c r="U30" i="33"/>
  <c r="T30" i="33"/>
  <c r="S30" i="33"/>
  <c r="R30" i="33"/>
  <c r="Q30" i="33"/>
  <c r="P30" i="33"/>
  <c r="E30" i="33"/>
  <c r="U29" i="33"/>
  <c r="T29" i="33"/>
  <c r="S29" i="33"/>
  <c r="R29" i="33"/>
  <c r="Q29" i="33"/>
  <c r="P29" i="33"/>
  <c r="E29" i="33"/>
  <c r="T28" i="33"/>
  <c r="S28" i="33"/>
  <c r="R28" i="33"/>
  <c r="Q28" i="33"/>
  <c r="P28" i="33"/>
  <c r="E28" i="33"/>
  <c r="U28" i="33" s="1"/>
  <c r="O26" i="33"/>
  <c r="N26" i="33"/>
  <c r="M26" i="33"/>
  <c r="S26" i="33" s="1"/>
  <c r="L26" i="33"/>
  <c r="R26" i="33" s="1"/>
  <c r="K26" i="33"/>
  <c r="J26" i="33"/>
  <c r="I26" i="33"/>
  <c r="H26" i="33"/>
  <c r="G26" i="33"/>
  <c r="F26" i="33"/>
  <c r="C26" i="33"/>
  <c r="B26" i="33"/>
  <c r="S25" i="33"/>
  <c r="R25" i="33"/>
  <c r="Q25" i="33"/>
  <c r="P25" i="33"/>
  <c r="E25" i="33"/>
  <c r="U25" i="33" s="1"/>
  <c r="S24" i="33"/>
  <c r="R24" i="33"/>
  <c r="Q24" i="33"/>
  <c r="P24" i="33"/>
  <c r="E24" i="33"/>
  <c r="U24" i="33" s="1"/>
  <c r="S23" i="33"/>
  <c r="R23" i="33"/>
  <c r="Q23" i="33"/>
  <c r="P23" i="33"/>
  <c r="E23" i="33"/>
  <c r="T23" i="33" s="1"/>
  <c r="U22" i="33"/>
  <c r="T22" i="33"/>
  <c r="S22" i="33"/>
  <c r="R22" i="33"/>
  <c r="Q22" i="33"/>
  <c r="P22" i="33"/>
  <c r="E22" i="33"/>
  <c r="U21" i="33"/>
  <c r="T21" i="33"/>
  <c r="S21" i="33"/>
  <c r="R21" i="33"/>
  <c r="Q21" i="33"/>
  <c r="P21" i="33"/>
  <c r="E21" i="33"/>
  <c r="T20" i="33"/>
  <c r="S20" i="33"/>
  <c r="R20" i="33"/>
  <c r="Q20" i="33"/>
  <c r="P20" i="33"/>
  <c r="E20" i="33"/>
  <c r="U20" i="33" s="1"/>
  <c r="S19" i="33"/>
  <c r="R19" i="33"/>
  <c r="Q19" i="33"/>
  <c r="P19" i="33"/>
  <c r="E19" i="33"/>
  <c r="U19" i="33" s="1"/>
  <c r="O17" i="33"/>
  <c r="S17" i="33" s="1"/>
  <c r="N17" i="33"/>
  <c r="M17" i="33"/>
  <c r="L17" i="33"/>
  <c r="R17" i="33" s="1"/>
  <c r="K17" i="33"/>
  <c r="J17" i="33"/>
  <c r="I17" i="33"/>
  <c r="Q17" i="33" s="1"/>
  <c r="H17" i="33"/>
  <c r="P17" i="33" s="1"/>
  <c r="G17" i="33"/>
  <c r="F17" i="33"/>
  <c r="C17" i="33"/>
  <c r="B17" i="33"/>
  <c r="E17" i="33" s="1"/>
  <c r="U16" i="33"/>
  <c r="S16" i="33"/>
  <c r="R16" i="33"/>
  <c r="Q16" i="33"/>
  <c r="P16" i="33"/>
  <c r="E16" i="33"/>
  <c r="T16" i="33" s="1"/>
  <c r="U15" i="33"/>
  <c r="T15" i="33"/>
  <c r="S15" i="33"/>
  <c r="R15" i="33"/>
  <c r="Q15" i="33"/>
  <c r="P15" i="33"/>
  <c r="E15" i="33"/>
  <c r="S14" i="33"/>
  <c r="R14" i="33"/>
  <c r="Q14" i="33"/>
  <c r="P14" i="33"/>
  <c r="E14" i="33"/>
  <c r="U14" i="33" s="1"/>
  <c r="T13" i="33"/>
  <c r="S13" i="33"/>
  <c r="R13" i="33"/>
  <c r="Q13" i="33"/>
  <c r="P13" i="33"/>
  <c r="E13" i="33"/>
  <c r="U13" i="33" s="1"/>
  <c r="U12" i="33"/>
  <c r="S12" i="33"/>
  <c r="R12" i="33"/>
  <c r="Q12" i="33"/>
  <c r="P12" i="33"/>
  <c r="E12" i="33"/>
  <c r="T12" i="33" s="1"/>
  <c r="S11" i="33"/>
  <c r="R11" i="33"/>
  <c r="Q11" i="33"/>
  <c r="P11" i="33"/>
  <c r="E11" i="33"/>
  <c r="U11" i="33" s="1"/>
  <c r="S10" i="33"/>
  <c r="R10" i="33"/>
  <c r="Q10" i="33"/>
  <c r="U10" i="33" s="1"/>
  <c r="P10" i="33"/>
  <c r="E10" i="33"/>
  <c r="T10" i="33" s="1"/>
  <c r="S9" i="33"/>
  <c r="R9" i="33"/>
  <c r="Q9" i="33"/>
  <c r="P9" i="33"/>
  <c r="E9" i="33"/>
  <c r="U9" i="33" s="1"/>
  <c r="S96" i="32"/>
  <c r="R96" i="32"/>
  <c r="Q96" i="32"/>
  <c r="P96" i="32"/>
  <c r="E96" i="32"/>
  <c r="U96" i="32" s="1"/>
  <c r="U95" i="32"/>
  <c r="S95" i="32"/>
  <c r="R95" i="32"/>
  <c r="Q95" i="32"/>
  <c r="P95" i="32"/>
  <c r="E95" i="32"/>
  <c r="T95" i="32" s="1"/>
  <c r="U94" i="32"/>
  <c r="T94" i="32"/>
  <c r="S94" i="32"/>
  <c r="R94" i="32"/>
  <c r="Q94" i="32"/>
  <c r="P94" i="32"/>
  <c r="E94" i="32"/>
  <c r="U93" i="32"/>
  <c r="T93" i="32"/>
  <c r="S93" i="32"/>
  <c r="R93" i="32"/>
  <c r="Q93" i="32"/>
  <c r="P93" i="32"/>
  <c r="E93" i="32"/>
  <c r="T92" i="32"/>
  <c r="S92" i="32"/>
  <c r="R92" i="32"/>
  <c r="Q92" i="32"/>
  <c r="P92" i="32"/>
  <c r="E92" i="32"/>
  <c r="U92" i="32" s="1"/>
  <c r="S91" i="32"/>
  <c r="R91" i="32"/>
  <c r="Q91" i="32"/>
  <c r="P91" i="32"/>
  <c r="E91" i="32"/>
  <c r="U91" i="32" s="1"/>
  <c r="U90" i="32"/>
  <c r="S90" i="32"/>
  <c r="R90" i="32"/>
  <c r="Q90" i="32"/>
  <c r="P90" i="32"/>
  <c r="E90" i="32"/>
  <c r="T90" i="32" s="1"/>
  <c r="S89" i="32"/>
  <c r="R89" i="32"/>
  <c r="Q89" i="32"/>
  <c r="P89" i="32"/>
  <c r="E89" i="32"/>
  <c r="T89" i="32" s="1"/>
  <c r="S88" i="32"/>
  <c r="R88" i="32"/>
  <c r="Q88" i="32"/>
  <c r="P88" i="32"/>
  <c r="E88" i="32"/>
  <c r="U88" i="32" s="1"/>
  <c r="O75" i="32"/>
  <c r="N75" i="32"/>
  <c r="M75" i="32"/>
  <c r="L75" i="32"/>
  <c r="K75" i="32"/>
  <c r="J75" i="32"/>
  <c r="I75" i="32"/>
  <c r="H75" i="32"/>
  <c r="G75" i="32"/>
  <c r="F75" i="32"/>
  <c r="C75" i="32"/>
  <c r="B75" i="32"/>
  <c r="O74" i="32"/>
  <c r="N74" i="32"/>
  <c r="M74" i="32"/>
  <c r="S74" i="32" s="1"/>
  <c r="L74" i="32"/>
  <c r="R74" i="32" s="1"/>
  <c r="K74" i="32"/>
  <c r="J74" i="32"/>
  <c r="I74" i="32"/>
  <c r="Q74" i="32" s="1"/>
  <c r="H74" i="32"/>
  <c r="P74" i="32" s="1"/>
  <c r="G74" i="32"/>
  <c r="F74" i="32"/>
  <c r="E74" i="32"/>
  <c r="C74" i="32"/>
  <c r="B74" i="32"/>
  <c r="O73" i="32"/>
  <c r="N73" i="32"/>
  <c r="R73" i="32" s="1"/>
  <c r="M73" i="32"/>
  <c r="S73" i="32" s="1"/>
  <c r="L73" i="32"/>
  <c r="K73" i="32"/>
  <c r="J73" i="32"/>
  <c r="I73" i="32"/>
  <c r="Q73" i="32" s="1"/>
  <c r="H73" i="32"/>
  <c r="P73" i="32" s="1"/>
  <c r="G73" i="32"/>
  <c r="F73" i="32"/>
  <c r="E73" i="32"/>
  <c r="C73" i="32"/>
  <c r="B73" i="32"/>
  <c r="U72" i="32"/>
  <c r="S72" i="32"/>
  <c r="R72" i="32"/>
  <c r="Q72" i="32"/>
  <c r="P72" i="32"/>
  <c r="E72" i="32"/>
  <c r="T72" i="32" s="1"/>
  <c r="S71" i="32"/>
  <c r="R71" i="32"/>
  <c r="Q71" i="32"/>
  <c r="P71" i="32"/>
  <c r="E71" i="32"/>
  <c r="U71" i="32" s="1"/>
  <c r="O69" i="32"/>
  <c r="N69" i="32"/>
  <c r="M69" i="32"/>
  <c r="L69" i="32"/>
  <c r="K69" i="32"/>
  <c r="J69" i="32"/>
  <c r="I69" i="32"/>
  <c r="H69" i="32"/>
  <c r="G69" i="32"/>
  <c r="F69" i="32"/>
  <c r="C69" i="32"/>
  <c r="B69" i="32"/>
  <c r="R68" i="32"/>
  <c r="O68" i="32"/>
  <c r="N68" i="32"/>
  <c r="M68" i="32"/>
  <c r="S68" i="32" s="1"/>
  <c r="L68" i="32"/>
  <c r="K68" i="32"/>
  <c r="J68" i="32"/>
  <c r="I68" i="32"/>
  <c r="H68" i="32"/>
  <c r="G68" i="32"/>
  <c r="F68" i="32"/>
  <c r="C68" i="32"/>
  <c r="B68" i="32"/>
  <c r="E68" i="32" s="1"/>
  <c r="U67" i="32"/>
  <c r="S67" i="32"/>
  <c r="R67" i="32"/>
  <c r="Q67" i="32"/>
  <c r="P67" i="32"/>
  <c r="E67" i="32"/>
  <c r="T67" i="32" s="1"/>
  <c r="S66" i="32"/>
  <c r="R66" i="32"/>
  <c r="Q66" i="32"/>
  <c r="P66" i="32"/>
  <c r="E66" i="32"/>
  <c r="T66" i="32" s="1"/>
  <c r="S65" i="32"/>
  <c r="R65" i="32"/>
  <c r="Q65" i="32"/>
  <c r="P65" i="32"/>
  <c r="E65" i="32"/>
  <c r="U65" i="32" s="1"/>
  <c r="U64" i="32"/>
  <c r="S64" i="32"/>
  <c r="R64" i="32"/>
  <c r="Q64" i="32"/>
  <c r="P64" i="32"/>
  <c r="E64" i="32"/>
  <c r="T64" i="32" s="1"/>
  <c r="S63" i="32"/>
  <c r="R63" i="32"/>
  <c r="Q63" i="32"/>
  <c r="P63" i="32"/>
  <c r="E63" i="32"/>
  <c r="U63" i="32" s="1"/>
  <c r="O61" i="32"/>
  <c r="N61" i="32"/>
  <c r="M61" i="32"/>
  <c r="S61" i="32" s="1"/>
  <c r="L61" i="32"/>
  <c r="R61" i="32" s="1"/>
  <c r="K61" i="32"/>
  <c r="J61" i="32"/>
  <c r="I61" i="32"/>
  <c r="H61" i="32"/>
  <c r="C61" i="32"/>
  <c r="B61" i="32"/>
  <c r="S60" i="32"/>
  <c r="R60" i="32"/>
  <c r="Q60" i="32"/>
  <c r="P60" i="32"/>
  <c r="E60" i="32"/>
  <c r="U60" i="32" s="1"/>
  <c r="S59" i="32"/>
  <c r="R59" i="32"/>
  <c r="Q59" i="32"/>
  <c r="P59" i="32"/>
  <c r="E59" i="32"/>
  <c r="U59" i="32" s="1"/>
  <c r="U58" i="32"/>
  <c r="S58" i="32"/>
  <c r="R58" i="32"/>
  <c r="Q58" i="32"/>
  <c r="P58" i="32"/>
  <c r="E58" i="32"/>
  <c r="T58" i="32" s="1"/>
  <c r="S57" i="32"/>
  <c r="R57" i="32"/>
  <c r="Q57" i="32"/>
  <c r="P57" i="32"/>
  <c r="E57" i="32"/>
  <c r="T57" i="32" s="1"/>
  <c r="O55" i="32"/>
  <c r="N55" i="32"/>
  <c r="M55" i="32"/>
  <c r="S55" i="32" s="1"/>
  <c r="L55" i="32"/>
  <c r="R55" i="32" s="1"/>
  <c r="K55" i="32"/>
  <c r="J55" i="32"/>
  <c r="I55" i="32"/>
  <c r="Q55" i="32" s="1"/>
  <c r="H55" i="32"/>
  <c r="G55" i="32"/>
  <c r="F55" i="32"/>
  <c r="C55" i="32"/>
  <c r="B55" i="32"/>
  <c r="S54" i="32"/>
  <c r="R54" i="32"/>
  <c r="Q54" i="32"/>
  <c r="P54" i="32"/>
  <c r="E54" i="32"/>
  <c r="T54" i="32" s="1"/>
  <c r="S53" i="32"/>
  <c r="R53" i="32"/>
  <c r="Q53" i="32"/>
  <c r="P53" i="32"/>
  <c r="E53" i="32"/>
  <c r="U53" i="32" s="1"/>
  <c r="U52" i="32"/>
  <c r="S52" i="32"/>
  <c r="R52" i="32"/>
  <c r="Q52" i="32"/>
  <c r="P52" i="32"/>
  <c r="E52" i="32"/>
  <c r="T52" i="32" s="1"/>
  <c r="U51" i="32"/>
  <c r="T51" i="32"/>
  <c r="S51" i="32"/>
  <c r="R51" i="32"/>
  <c r="Q51" i="32"/>
  <c r="P51" i="32"/>
  <c r="E51" i="32"/>
  <c r="U50" i="32"/>
  <c r="T50" i="32"/>
  <c r="S50" i="32"/>
  <c r="R50" i="32"/>
  <c r="Q50" i="32"/>
  <c r="P50" i="32"/>
  <c r="E50" i="32"/>
  <c r="S49" i="32"/>
  <c r="R49" i="32"/>
  <c r="Q49" i="32"/>
  <c r="P49" i="32"/>
  <c r="E49" i="32"/>
  <c r="U49" i="32" s="1"/>
  <c r="S48" i="32"/>
  <c r="R48" i="32"/>
  <c r="Q48" i="32"/>
  <c r="P48" i="32"/>
  <c r="E48" i="32"/>
  <c r="U48" i="32" s="1"/>
  <c r="U47" i="32"/>
  <c r="S47" i="32"/>
  <c r="R47" i="32"/>
  <c r="Q47" i="32"/>
  <c r="P47" i="32"/>
  <c r="E47" i="32"/>
  <c r="T47" i="32" s="1"/>
  <c r="S46" i="32"/>
  <c r="R46" i="32"/>
  <c r="Q46" i="32"/>
  <c r="P46" i="32"/>
  <c r="E46" i="32"/>
  <c r="T46" i="32" s="1"/>
  <c r="S45" i="32"/>
  <c r="R45" i="32"/>
  <c r="Q45" i="32"/>
  <c r="P45" i="32"/>
  <c r="E45" i="32"/>
  <c r="U45" i="32" s="1"/>
  <c r="S44" i="32"/>
  <c r="R44" i="32"/>
  <c r="Q44" i="32"/>
  <c r="P44" i="32"/>
  <c r="E44" i="32"/>
  <c r="T44" i="32" s="1"/>
  <c r="S42" i="32"/>
  <c r="R42" i="32"/>
  <c r="O42" i="32"/>
  <c r="N42" i="32"/>
  <c r="M42" i="32"/>
  <c r="L42" i="32"/>
  <c r="K42" i="32"/>
  <c r="J42" i="32"/>
  <c r="I42" i="32"/>
  <c r="Q42" i="32" s="1"/>
  <c r="H42" i="32"/>
  <c r="G42" i="32"/>
  <c r="F42" i="32"/>
  <c r="C42" i="32"/>
  <c r="B42" i="32"/>
  <c r="E42" i="32" s="1"/>
  <c r="U41" i="32"/>
  <c r="S41" i="32"/>
  <c r="R41" i="32"/>
  <c r="Q41" i="32"/>
  <c r="P41" i="32"/>
  <c r="E41" i="32"/>
  <c r="T41" i="32" s="1"/>
  <c r="U40" i="32"/>
  <c r="T40" i="32"/>
  <c r="S40" i="32"/>
  <c r="R40" i="32"/>
  <c r="Q40" i="32"/>
  <c r="P40" i="32"/>
  <c r="E40" i="32"/>
  <c r="U39" i="32"/>
  <c r="S39" i="32"/>
  <c r="R39" i="32"/>
  <c r="Q39" i="32"/>
  <c r="P39" i="32"/>
  <c r="E39" i="32"/>
  <c r="T39" i="32" s="1"/>
  <c r="T38" i="32"/>
  <c r="S38" i="32"/>
  <c r="R38" i="32"/>
  <c r="Q38" i="32"/>
  <c r="P38" i="32"/>
  <c r="E38" i="32"/>
  <c r="U38" i="32" s="1"/>
  <c r="S37" i="32"/>
  <c r="R37" i="32"/>
  <c r="Q37" i="32"/>
  <c r="P37" i="32"/>
  <c r="E37" i="32"/>
  <c r="O35" i="32"/>
  <c r="S35" i="32" s="1"/>
  <c r="N35" i="32"/>
  <c r="M35" i="32"/>
  <c r="L35" i="32"/>
  <c r="R35" i="32" s="1"/>
  <c r="K35" i="32"/>
  <c r="J35" i="32"/>
  <c r="I35" i="32"/>
  <c r="Q35" i="32" s="1"/>
  <c r="H35" i="32"/>
  <c r="P35" i="32" s="1"/>
  <c r="G35" i="32"/>
  <c r="F35" i="32"/>
  <c r="C35" i="32"/>
  <c r="B35" i="32"/>
  <c r="E35" i="32" s="1"/>
  <c r="S34" i="32"/>
  <c r="R34" i="32"/>
  <c r="Q34" i="32"/>
  <c r="P34" i="32"/>
  <c r="E34" i="32"/>
  <c r="U34" i="32" s="1"/>
  <c r="S32" i="32"/>
  <c r="O32" i="32"/>
  <c r="N32" i="32"/>
  <c r="M32" i="32"/>
  <c r="L32" i="32"/>
  <c r="R32" i="32" s="1"/>
  <c r="K32" i="32"/>
  <c r="J32" i="32"/>
  <c r="I32" i="32"/>
  <c r="H32" i="32"/>
  <c r="P32" i="32" s="1"/>
  <c r="G32" i="32"/>
  <c r="F32" i="32"/>
  <c r="C32" i="32"/>
  <c r="B32" i="32"/>
  <c r="E32" i="32" s="1"/>
  <c r="S31" i="32"/>
  <c r="R31" i="32"/>
  <c r="Q31" i="32"/>
  <c r="P31" i="32"/>
  <c r="E31" i="32"/>
  <c r="U31" i="32" s="1"/>
  <c r="U30" i="32"/>
  <c r="S30" i="32"/>
  <c r="R30" i="32"/>
  <c r="Q30" i="32"/>
  <c r="P30" i="32"/>
  <c r="E30" i="32"/>
  <c r="T30" i="32" s="1"/>
  <c r="S29" i="32"/>
  <c r="R29" i="32"/>
  <c r="Q29" i="32"/>
  <c r="P29" i="32"/>
  <c r="E29" i="32"/>
  <c r="T29" i="32" s="1"/>
  <c r="S28" i="32"/>
  <c r="R28" i="32"/>
  <c r="Q28" i="32"/>
  <c r="P28" i="32"/>
  <c r="E28" i="32"/>
  <c r="U28" i="32" s="1"/>
  <c r="O26" i="32"/>
  <c r="N26" i="32"/>
  <c r="M26" i="32"/>
  <c r="S26" i="32" s="1"/>
  <c r="L26" i="32"/>
  <c r="R26" i="32" s="1"/>
  <c r="K26" i="32"/>
  <c r="J26" i="32"/>
  <c r="I26" i="32"/>
  <c r="H26" i="32"/>
  <c r="G26" i="32"/>
  <c r="F26" i="32"/>
  <c r="C26" i="32"/>
  <c r="B26" i="32"/>
  <c r="S25" i="32"/>
  <c r="R25" i="32"/>
  <c r="Q25" i="32"/>
  <c r="P25" i="32"/>
  <c r="E25" i="32"/>
  <c r="U25" i="32" s="1"/>
  <c r="U24" i="32"/>
  <c r="S24" i="32"/>
  <c r="R24" i="32"/>
  <c r="Q24" i="32"/>
  <c r="P24" i="32"/>
  <c r="E24" i="32"/>
  <c r="T24" i="32" s="1"/>
  <c r="U23" i="32"/>
  <c r="T23" i="32"/>
  <c r="S23" i="32"/>
  <c r="R23" i="32"/>
  <c r="Q23" i="32"/>
  <c r="P23" i="32"/>
  <c r="E23" i="32"/>
  <c r="U22" i="32"/>
  <c r="T22" i="32"/>
  <c r="S22" i="32"/>
  <c r="R22" i="32"/>
  <c r="Q22" i="32"/>
  <c r="P22" i="32"/>
  <c r="E22" i="32"/>
  <c r="T21" i="32"/>
  <c r="S21" i="32"/>
  <c r="R21" i="32"/>
  <c r="Q21" i="32"/>
  <c r="P21" i="32"/>
  <c r="E21" i="32"/>
  <c r="U21" i="32" s="1"/>
  <c r="S20" i="32"/>
  <c r="R20" i="32"/>
  <c r="Q20" i="32"/>
  <c r="P20" i="32"/>
  <c r="E20" i="32"/>
  <c r="U20" i="32" s="1"/>
  <c r="U19" i="32"/>
  <c r="S19" i="32"/>
  <c r="R19" i="32"/>
  <c r="Q19" i="32"/>
  <c r="P19" i="32"/>
  <c r="E19" i="32"/>
  <c r="T19" i="32" s="1"/>
  <c r="O17" i="32"/>
  <c r="N17" i="32"/>
  <c r="R17" i="32" s="1"/>
  <c r="M17" i="32"/>
  <c r="S17" i="32" s="1"/>
  <c r="L17" i="32"/>
  <c r="K17" i="32"/>
  <c r="J17" i="32"/>
  <c r="I17" i="32"/>
  <c r="Q17" i="32" s="1"/>
  <c r="H17" i="32"/>
  <c r="P17" i="32" s="1"/>
  <c r="G17" i="32"/>
  <c r="F17" i="32"/>
  <c r="E17" i="32"/>
  <c r="C17" i="32"/>
  <c r="B17" i="32"/>
  <c r="U16" i="32"/>
  <c r="S16" i="32"/>
  <c r="R16" i="32"/>
  <c r="Q16" i="32"/>
  <c r="P16" i="32"/>
  <c r="E16" i="32"/>
  <c r="T16" i="32" s="1"/>
  <c r="S15" i="32"/>
  <c r="R15" i="32"/>
  <c r="Q15" i="32"/>
  <c r="P15" i="32"/>
  <c r="E15" i="32"/>
  <c r="T15" i="32" s="1"/>
  <c r="S14" i="32"/>
  <c r="R14" i="32"/>
  <c r="Q14" i="32"/>
  <c r="P14" i="32"/>
  <c r="E14" i="32"/>
  <c r="U14" i="32" s="1"/>
  <c r="U13" i="32"/>
  <c r="S13" i="32"/>
  <c r="R13" i="32"/>
  <c r="Q13" i="32"/>
  <c r="P13" i="32"/>
  <c r="E13" i="32"/>
  <c r="T13" i="32" s="1"/>
  <c r="U12" i="32"/>
  <c r="T12" i="32"/>
  <c r="S12" i="32"/>
  <c r="R12" i="32"/>
  <c r="Q12" i="32"/>
  <c r="P12" i="32"/>
  <c r="E12" i="32"/>
  <c r="U11" i="32"/>
  <c r="T11" i="32"/>
  <c r="S11" i="32"/>
  <c r="R11" i="32"/>
  <c r="Q11" i="32"/>
  <c r="P11" i="32"/>
  <c r="E11" i="32"/>
  <c r="T10" i="32"/>
  <c r="S10" i="32"/>
  <c r="R10" i="32"/>
  <c r="Q10" i="32"/>
  <c r="P10" i="32"/>
  <c r="E10" i="32"/>
  <c r="U10" i="32" s="1"/>
  <c r="S9" i="32"/>
  <c r="R9" i="32"/>
  <c r="Q9" i="32"/>
  <c r="P9" i="32"/>
  <c r="E9" i="32"/>
  <c r="U96" i="31"/>
  <c r="S96" i="31"/>
  <c r="R96" i="31"/>
  <c r="Q96" i="31"/>
  <c r="P96" i="31"/>
  <c r="E96" i="31"/>
  <c r="T96" i="31" s="1"/>
  <c r="S95" i="31"/>
  <c r="R95" i="31"/>
  <c r="Q95" i="31"/>
  <c r="P95" i="31"/>
  <c r="E95" i="31"/>
  <c r="T95" i="31" s="1"/>
  <c r="S94" i="31"/>
  <c r="R94" i="31"/>
  <c r="Q94" i="31"/>
  <c r="P94" i="31"/>
  <c r="E94" i="31"/>
  <c r="U94" i="31" s="1"/>
  <c r="U93" i="31"/>
  <c r="S93" i="31"/>
  <c r="R93" i="31"/>
  <c r="Q93" i="31"/>
  <c r="P93" i="31"/>
  <c r="E93" i="31"/>
  <c r="T93" i="31" s="1"/>
  <c r="U92" i="31"/>
  <c r="T92" i="31"/>
  <c r="S92" i="31"/>
  <c r="R92" i="31"/>
  <c r="Q92" i="31"/>
  <c r="P92" i="31"/>
  <c r="E92" i="31"/>
  <c r="U91" i="31"/>
  <c r="T91" i="31"/>
  <c r="S91" i="31"/>
  <c r="R91" i="31"/>
  <c r="Q91" i="31"/>
  <c r="P91" i="31"/>
  <c r="E91" i="31"/>
  <c r="T90" i="31"/>
  <c r="S90" i="31"/>
  <c r="R90" i="31"/>
  <c r="Q90" i="31"/>
  <c r="P90" i="31"/>
  <c r="E90" i="31"/>
  <c r="U90" i="31" s="1"/>
  <c r="S89" i="31"/>
  <c r="R89" i="31"/>
  <c r="Q89" i="31"/>
  <c r="P89" i="31"/>
  <c r="E89" i="31"/>
  <c r="U89" i="31" s="1"/>
  <c r="U88" i="31"/>
  <c r="S88" i="31"/>
  <c r="R88" i="31"/>
  <c r="Q88" i="31"/>
  <c r="Q87" i="31" s="1"/>
  <c r="P88" i="31"/>
  <c r="E88" i="31"/>
  <c r="O75" i="31"/>
  <c r="N75" i="31"/>
  <c r="R75" i="31" s="1"/>
  <c r="M75" i="31"/>
  <c r="S75" i="31" s="1"/>
  <c r="L75" i="31"/>
  <c r="K75" i="31"/>
  <c r="J75" i="31"/>
  <c r="I75" i="31"/>
  <c r="H75" i="31"/>
  <c r="G75" i="31"/>
  <c r="F75" i="31"/>
  <c r="E75" i="31"/>
  <c r="C75" i="31"/>
  <c r="B75" i="31"/>
  <c r="O74" i="31"/>
  <c r="S74" i="31" s="1"/>
  <c r="N74" i="31"/>
  <c r="M74" i="31"/>
  <c r="L74" i="31"/>
  <c r="R74" i="31" s="1"/>
  <c r="K74" i="31"/>
  <c r="J74" i="31"/>
  <c r="I74" i="31"/>
  <c r="Q74" i="31" s="1"/>
  <c r="H74" i="31"/>
  <c r="P74" i="31" s="1"/>
  <c r="G74" i="31"/>
  <c r="F74" i="31"/>
  <c r="C74" i="31"/>
  <c r="B74" i="31"/>
  <c r="E74" i="31" s="1"/>
  <c r="O73" i="31"/>
  <c r="N73" i="31"/>
  <c r="M73" i="31"/>
  <c r="S73" i="31" s="1"/>
  <c r="L73" i="31"/>
  <c r="R73" i="31" s="1"/>
  <c r="K73" i="31"/>
  <c r="J73" i="31"/>
  <c r="I73" i="31"/>
  <c r="Q73" i="31" s="1"/>
  <c r="H73" i="31"/>
  <c r="P73" i="31" s="1"/>
  <c r="G73" i="31"/>
  <c r="F73" i="31"/>
  <c r="E73" i="31"/>
  <c r="C73" i="31"/>
  <c r="B73" i="31"/>
  <c r="T72" i="31"/>
  <c r="S72" i="31"/>
  <c r="R72" i="31"/>
  <c r="Q72" i="31"/>
  <c r="P72" i="31"/>
  <c r="E72" i="31"/>
  <c r="U72" i="31" s="1"/>
  <c r="S71" i="31"/>
  <c r="R71" i="31"/>
  <c r="Q71" i="31"/>
  <c r="P71" i="31"/>
  <c r="E71" i="31"/>
  <c r="O69" i="31"/>
  <c r="S69" i="31" s="1"/>
  <c r="N69" i="31"/>
  <c r="M69" i="31"/>
  <c r="L69" i="31"/>
  <c r="K69" i="31"/>
  <c r="J69" i="31"/>
  <c r="I69" i="31"/>
  <c r="H69" i="31"/>
  <c r="G69" i="31"/>
  <c r="F69" i="31"/>
  <c r="C69" i="31"/>
  <c r="B69" i="31"/>
  <c r="O68" i="31"/>
  <c r="N68" i="31"/>
  <c r="M68" i="31"/>
  <c r="S68" i="31" s="1"/>
  <c r="L68" i="31"/>
  <c r="R68" i="31" s="1"/>
  <c r="K68" i="31"/>
  <c r="J68" i="31"/>
  <c r="I68" i="31"/>
  <c r="H68" i="31"/>
  <c r="G68" i="31"/>
  <c r="F68" i="31"/>
  <c r="C68" i="31"/>
  <c r="B68" i="31"/>
  <c r="E68" i="31" s="1"/>
  <c r="T67" i="31"/>
  <c r="S67" i="31"/>
  <c r="R67" i="31"/>
  <c r="Q67" i="31"/>
  <c r="P67" i="31"/>
  <c r="E67" i="31"/>
  <c r="U67" i="31" s="1"/>
  <c r="S66" i="31"/>
  <c r="R66" i="31"/>
  <c r="Q66" i="31"/>
  <c r="P66" i="31"/>
  <c r="E66" i="31"/>
  <c r="U66" i="31" s="1"/>
  <c r="S65" i="31"/>
  <c r="R65" i="31"/>
  <c r="Q65" i="31"/>
  <c r="P65" i="31"/>
  <c r="E65" i="31"/>
  <c r="T65" i="31" s="1"/>
  <c r="S64" i="31"/>
  <c r="R64" i="31"/>
  <c r="Q64" i="31"/>
  <c r="P64" i="31"/>
  <c r="E64" i="31"/>
  <c r="T64" i="31" s="1"/>
  <c r="S63" i="31"/>
  <c r="R63" i="31"/>
  <c r="Q63" i="31"/>
  <c r="P63" i="31"/>
  <c r="E63" i="31"/>
  <c r="U63" i="31" s="1"/>
  <c r="O61" i="31"/>
  <c r="N61" i="31"/>
  <c r="M61" i="31"/>
  <c r="S61" i="31" s="1"/>
  <c r="L61" i="31"/>
  <c r="R61" i="31" s="1"/>
  <c r="K61" i="31"/>
  <c r="J61" i="31"/>
  <c r="I61" i="31"/>
  <c r="H61" i="31"/>
  <c r="C61" i="31"/>
  <c r="B61" i="31"/>
  <c r="E61" i="31" s="1"/>
  <c r="U60" i="31"/>
  <c r="T60" i="31"/>
  <c r="S60" i="31"/>
  <c r="R60" i="31"/>
  <c r="Q60" i="31"/>
  <c r="P60" i="31"/>
  <c r="E60" i="31"/>
  <c r="U59" i="31"/>
  <c r="T59" i="31"/>
  <c r="S59" i="31"/>
  <c r="R59" i="31"/>
  <c r="Q59" i="31"/>
  <c r="P59" i="31"/>
  <c r="E59" i="31"/>
  <c r="S58" i="31"/>
  <c r="R58" i="31"/>
  <c r="Q58" i="31"/>
  <c r="P58" i="31"/>
  <c r="E58" i="31"/>
  <c r="U58" i="31" s="1"/>
  <c r="S57" i="31"/>
  <c r="R57" i="31"/>
  <c r="Q57" i="31"/>
  <c r="P57" i="31"/>
  <c r="E57" i="31"/>
  <c r="U57" i="31" s="1"/>
  <c r="S55" i="31"/>
  <c r="O55" i="31"/>
  <c r="N55" i="31"/>
  <c r="M55" i="31"/>
  <c r="L55" i="31"/>
  <c r="R55" i="31" s="1"/>
  <c r="K55" i="31"/>
  <c r="J55" i="31"/>
  <c r="I55" i="31"/>
  <c r="H55" i="31"/>
  <c r="G55" i="31"/>
  <c r="F55" i="31"/>
  <c r="C55" i="31"/>
  <c r="B55" i="31"/>
  <c r="E55" i="31" s="1"/>
  <c r="S54" i="31"/>
  <c r="R54" i="31"/>
  <c r="Q54" i="31"/>
  <c r="P54" i="31"/>
  <c r="E54" i="31"/>
  <c r="U54" i="31" s="1"/>
  <c r="U53" i="31"/>
  <c r="S53" i="31"/>
  <c r="R53" i="31"/>
  <c r="Q53" i="31"/>
  <c r="P53" i="31"/>
  <c r="E53" i="31"/>
  <c r="T53" i="31" s="1"/>
  <c r="S52" i="31"/>
  <c r="R52" i="31"/>
  <c r="Q52" i="31"/>
  <c r="P52" i="31"/>
  <c r="E52" i="31"/>
  <c r="T52" i="31" s="1"/>
  <c r="S51" i="31"/>
  <c r="R51" i="31"/>
  <c r="Q51" i="31"/>
  <c r="P51" i="31"/>
  <c r="E51" i="31"/>
  <c r="U50" i="31"/>
  <c r="S50" i="31"/>
  <c r="R50" i="31"/>
  <c r="Q50" i="31"/>
  <c r="P50" i="31"/>
  <c r="E50" i="31"/>
  <c r="T50" i="31" s="1"/>
  <c r="T49" i="31"/>
  <c r="S49" i="31"/>
  <c r="R49" i="31"/>
  <c r="Q49" i="31"/>
  <c r="P49" i="31"/>
  <c r="E49" i="31"/>
  <c r="U49" i="31" s="1"/>
  <c r="U48" i="31"/>
  <c r="S48" i="31"/>
  <c r="R48" i="31"/>
  <c r="Q48" i="31"/>
  <c r="P48" i="31"/>
  <c r="E48" i="31"/>
  <c r="T48" i="31" s="1"/>
  <c r="S47" i="31"/>
  <c r="R47" i="31"/>
  <c r="Q47" i="31"/>
  <c r="P47" i="31"/>
  <c r="E47" i="31"/>
  <c r="U47" i="31" s="1"/>
  <c r="S46" i="31"/>
  <c r="R46" i="31"/>
  <c r="Q46" i="31"/>
  <c r="P46" i="31"/>
  <c r="E46" i="31"/>
  <c r="U46" i="31" s="1"/>
  <c r="U45" i="31"/>
  <c r="S45" i="31"/>
  <c r="R45" i="31"/>
  <c r="Q45" i="31"/>
  <c r="P45" i="31"/>
  <c r="E45" i="31"/>
  <c r="S44" i="31"/>
  <c r="R44" i="31"/>
  <c r="Q44" i="31"/>
  <c r="P44" i="31"/>
  <c r="E44" i="31"/>
  <c r="T44" i="31" s="1"/>
  <c r="O42" i="31"/>
  <c r="N42" i="31"/>
  <c r="M42" i="31"/>
  <c r="S42" i="31" s="1"/>
  <c r="L42" i="31"/>
  <c r="K42" i="31"/>
  <c r="J42" i="31"/>
  <c r="I42" i="31"/>
  <c r="H42" i="31"/>
  <c r="P42" i="31" s="1"/>
  <c r="G42" i="31"/>
  <c r="F42" i="31"/>
  <c r="C42" i="31"/>
  <c r="B42" i="31"/>
  <c r="E42" i="31" s="1"/>
  <c r="S41" i="31"/>
  <c r="R41" i="31"/>
  <c r="Q41" i="31"/>
  <c r="P41" i="31"/>
  <c r="E41" i="31"/>
  <c r="T41" i="31" s="1"/>
  <c r="S40" i="31"/>
  <c r="R40" i="31"/>
  <c r="Q40" i="31"/>
  <c r="P40" i="31"/>
  <c r="E40" i="31"/>
  <c r="U39" i="31"/>
  <c r="S39" i="31"/>
  <c r="R39" i="31"/>
  <c r="Q39" i="31"/>
  <c r="P39" i="31"/>
  <c r="E39" i="31"/>
  <c r="T39" i="31" s="1"/>
  <c r="U38" i="31"/>
  <c r="T38" i="31"/>
  <c r="S38" i="31"/>
  <c r="R38" i="31"/>
  <c r="Q38" i="31"/>
  <c r="P38" i="31"/>
  <c r="E38" i="31"/>
  <c r="U37" i="31"/>
  <c r="T37" i="31"/>
  <c r="S37" i="31"/>
  <c r="R37" i="31"/>
  <c r="Q37" i="31"/>
  <c r="P37" i="31"/>
  <c r="E37" i="31"/>
  <c r="R35" i="31"/>
  <c r="O35" i="31"/>
  <c r="N35" i="31"/>
  <c r="M35" i="31"/>
  <c r="S35" i="31" s="1"/>
  <c r="L35" i="31"/>
  <c r="K35" i="31"/>
  <c r="J35" i="31"/>
  <c r="I35" i="31"/>
  <c r="Q35" i="31" s="1"/>
  <c r="H35" i="31"/>
  <c r="P35" i="31" s="1"/>
  <c r="G35" i="31"/>
  <c r="F35" i="31"/>
  <c r="E35" i="31"/>
  <c r="C35" i="31"/>
  <c r="B35" i="31"/>
  <c r="U34" i="31"/>
  <c r="T34" i="31"/>
  <c r="S34" i="31"/>
  <c r="R34" i="31"/>
  <c r="Q34" i="31"/>
  <c r="P34" i="31"/>
  <c r="E34" i="31"/>
  <c r="O32" i="31"/>
  <c r="N32" i="31"/>
  <c r="M32" i="31"/>
  <c r="S32" i="31" s="1"/>
  <c r="L32" i="31"/>
  <c r="R32" i="31" s="1"/>
  <c r="K32" i="31"/>
  <c r="J32" i="31"/>
  <c r="I32" i="31"/>
  <c r="Q32" i="31" s="1"/>
  <c r="H32" i="31"/>
  <c r="G32" i="31"/>
  <c r="F32" i="31"/>
  <c r="C32" i="31"/>
  <c r="B32" i="31"/>
  <c r="E32" i="31" s="1"/>
  <c r="U31" i="31"/>
  <c r="T31" i="31"/>
  <c r="S31" i="31"/>
  <c r="R31" i="31"/>
  <c r="Q31" i="31"/>
  <c r="P31" i="31"/>
  <c r="E31" i="31"/>
  <c r="T30" i="31"/>
  <c r="S30" i="31"/>
  <c r="R30" i="31"/>
  <c r="Q30" i="31"/>
  <c r="P30" i="31"/>
  <c r="E30" i="31"/>
  <c r="U30" i="31" s="1"/>
  <c r="S29" i="31"/>
  <c r="R29" i="31"/>
  <c r="Q29" i="31"/>
  <c r="P29" i="31"/>
  <c r="E29" i="31"/>
  <c r="U29" i="31" s="1"/>
  <c r="S28" i="31"/>
  <c r="R28" i="31"/>
  <c r="Q28" i="31"/>
  <c r="P28" i="31"/>
  <c r="E28" i="31"/>
  <c r="T28" i="31" s="1"/>
  <c r="R26" i="31"/>
  <c r="O26" i="31"/>
  <c r="N26" i="31"/>
  <c r="M26" i="31"/>
  <c r="S26" i="31" s="1"/>
  <c r="L26" i="31"/>
  <c r="K26" i="31"/>
  <c r="J26" i="31"/>
  <c r="I26" i="31"/>
  <c r="H26" i="31"/>
  <c r="G26" i="31"/>
  <c r="F26" i="31"/>
  <c r="E26" i="31"/>
  <c r="C26" i="31"/>
  <c r="B26" i="31"/>
  <c r="U25" i="31"/>
  <c r="S25" i="31"/>
  <c r="R25" i="31"/>
  <c r="Q25" i="31"/>
  <c r="P25" i="31"/>
  <c r="E25" i="31"/>
  <c r="T25" i="31" s="1"/>
  <c r="S24" i="31"/>
  <c r="R24" i="31"/>
  <c r="Q24" i="31"/>
  <c r="P24" i="31"/>
  <c r="E24" i="31"/>
  <c r="S23" i="31"/>
  <c r="R23" i="31"/>
  <c r="Q23" i="31"/>
  <c r="P23" i="31"/>
  <c r="E23" i="31"/>
  <c r="U22" i="31"/>
  <c r="S22" i="31"/>
  <c r="R22" i="31"/>
  <c r="Q22" i="31"/>
  <c r="P22" i="31"/>
  <c r="E22" i="31"/>
  <c r="T22" i="31" s="1"/>
  <c r="U21" i="31"/>
  <c r="T21" i="31"/>
  <c r="S21" i="31"/>
  <c r="R21" i="31"/>
  <c r="Q21" i="31"/>
  <c r="P21" i="31"/>
  <c r="E21" i="31"/>
  <c r="U20" i="31"/>
  <c r="T20" i="31"/>
  <c r="S20" i="31"/>
  <c r="R20" i="31"/>
  <c r="Q20" i="31"/>
  <c r="P20" i="31"/>
  <c r="E20" i="31"/>
  <c r="T19" i="31"/>
  <c r="S19" i="31"/>
  <c r="R19" i="31"/>
  <c r="Q19" i="31"/>
  <c r="P19" i="31"/>
  <c r="E19" i="31"/>
  <c r="U19" i="31" s="1"/>
  <c r="O17" i="31"/>
  <c r="N17" i="31"/>
  <c r="M17" i="31"/>
  <c r="L17" i="31"/>
  <c r="R17" i="31" s="1"/>
  <c r="K17" i="31"/>
  <c r="J17" i="31"/>
  <c r="I17" i="31"/>
  <c r="Q17" i="31" s="1"/>
  <c r="H17" i="31"/>
  <c r="P17" i="31" s="1"/>
  <c r="G17" i="31"/>
  <c r="F17" i="31"/>
  <c r="E17" i="31"/>
  <c r="C17" i="31"/>
  <c r="B17" i="31"/>
  <c r="T16" i="31"/>
  <c r="S16" i="31"/>
  <c r="R16" i="31"/>
  <c r="Q16" i="31"/>
  <c r="P16" i="31"/>
  <c r="E16" i="31"/>
  <c r="U16" i="31" s="1"/>
  <c r="S15" i="31"/>
  <c r="R15" i="31"/>
  <c r="Q15" i="31"/>
  <c r="P15" i="31"/>
  <c r="E15" i="31"/>
  <c r="U15" i="31" s="1"/>
  <c r="U14" i="31"/>
  <c r="S14" i="31"/>
  <c r="R14" i="31"/>
  <c r="Q14" i="31"/>
  <c r="P14" i="31"/>
  <c r="E14" i="31"/>
  <c r="T14" i="31" s="1"/>
  <c r="S13" i="31"/>
  <c r="R13" i="31"/>
  <c r="Q13" i="31"/>
  <c r="P13" i="31"/>
  <c r="E13" i="31"/>
  <c r="S12" i="31"/>
  <c r="R12" i="31"/>
  <c r="Q12" i="31"/>
  <c r="P12" i="31"/>
  <c r="E12" i="31"/>
  <c r="U11" i="31"/>
  <c r="S11" i="31"/>
  <c r="R11" i="31"/>
  <c r="Q11" i="31"/>
  <c r="P11" i="31"/>
  <c r="E11" i="31"/>
  <c r="T11" i="31" s="1"/>
  <c r="U10" i="31"/>
  <c r="T10" i="31"/>
  <c r="S10" i="31"/>
  <c r="R10" i="31"/>
  <c r="Q10" i="31"/>
  <c r="P10" i="31"/>
  <c r="E10" i="31"/>
  <c r="U9" i="31"/>
  <c r="T9" i="31"/>
  <c r="S9" i="31"/>
  <c r="R9" i="31"/>
  <c r="Q9" i="31"/>
  <c r="P9" i="31"/>
  <c r="E9" i="31"/>
  <c r="T96" i="30"/>
  <c r="S96" i="30"/>
  <c r="R96" i="30"/>
  <c r="Q96" i="30"/>
  <c r="P96" i="30"/>
  <c r="E96" i="30"/>
  <c r="U96" i="30" s="1"/>
  <c r="S95" i="30"/>
  <c r="R95" i="30"/>
  <c r="Q95" i="30"/>
  <c r="P95" i="30"/>
  <c r="E95" i="30"/>
  <c r="U95" i="30" s="1"/>
  <c r="U94" i="30"/>
  <c r="S94" i="30"/>
  <c r="R94" i="30"/>
  <c r="Q94" i="30"/>
  <c r="P94" i="30"/>
  <c r="E94" i="30"/>
  <c r="T94" i="30" s="1"/>
  <c r="S93" i="30"/>
  <c r="R93" i="30"/>
  <c r="Q93" i="30"/>
  <c r="P93" i="30"/>
  <c r="E93" i="30"/>
  <c r="S92" i="30"/>
  <c r="R92" i="30"/>
  <c r="Q92" i="30"/>
  <c r="P92" i="30"/>
  <c r="E92" i="30"/>
  <c r="U91" i="30"/>
  <c r="S91" i="30"/>
  <c r="R91" i="30"/>
  <c r="Q91" i="30"/>
  <c r="P91" i="30"/>
  <c r="E91" i="30"/>
  <c r="T91" i="30" s="1"/>
  <c r="U90" i="30"/>
  <c r="T90" i="30"/>
  <c r="S90" i="30"/>
  <c r="R90" i="30"/>
  <c r="Q90" i="30"/>
  <c r="P90" i="30"/>
  <c r="E90" i="30"/>
  <c r="U89" i="30"/>
  <c r="T89" i="30"/>
  <c r="S89" i="30"/>
  <c r="R89" i="30"/>
  <c r="Q89" i="30"/>
  <c r="P89" i="30"/>
  <c r="E89" i="30"/>
  <c r="T88" i="30"/>
  <c r="S88" i="30"/>
  <c r="R88" i="30"/>
  <c r="R87" i="30" s="1"/>
  <c r="Q88" i="30"/>
  <c r="P88" i="30"/>
  <c r="E88" i="30"/>
  <c r="U88" i="30" s="1"/>
  <c r="O75" i="30"/>
  <c r="N75" i="30"/>
  <c r="M75" i="30"/>
  <c r="L75" i="30"/>
  <c r="K75" i="30"/>
  <c r="J75" i="30"/>
  <c r="I75" i="30"/>
  <c r="H75" i="30"/>
  <c r="G75" i="30"/>
  <c r="F75" i="30"/>
  <c r="C75" i="30"/>
  <c r="B75" i="30"/>
  <c r="E75" i="30" s="1"/>
  <c r="R74" i="30"/>
  <c r="O74" i="30"/>
  <c r="N74" i="30"/>
  <c r="M74" i="30"/>
  <c r="S74" i="30" s="1"/>
  <c r="L74" i="30"/>
  <c r="K74" i="30"/>
  <c r="J74" i="30"/>
  <c r="I74" i="30"/>
  <c r="Q74" i="30" s="1"/>
  <c r="H74" i="30"/>
  <c r="P74" i="30" s="1"/>
  <c r="G74" i="30"/>
  <c r="F74" i="30"/>
  <c r="E74" i="30"/>
  <c r="C74" i="30"/>
  <c r="B74" i="30"/>
  <c r="S73" i="30"/>
  <c r="R73" i="30"/>
  <c r="O73" i="30"/>
  <c r="N73" i="30"/>
  <c r="M73" i="30"/>
  <c r="L73" i="30"/>
  <c r="K73" i="30"/>
  <c r="J73" i="30"/>
  <c r="I73" i="30"/>
  <c r="Q73" i="30" s="1"/>
  <c r="H73" i="30"/>
  <c r="G73" i="30"/>
  <c r="F73" i="30"/>
  <c r="C73" i="30"/>
  <c r="B73" i="30"/>
  <c r="E73" i="30" s="1"/>
  <c r="U72" i="30"/>
  <c r="T72" i="30"/>
  <c r="S72" i="30"/>
  <c r="R72" i="30"/>
  <c r="Q72" i="30"/>
  <c r="P72" i="30"/>
  <c r="E72" i="30"/>
  <c r="U71" i="30"/>
  <c r="T71" i="30"/>
  <c r="S71" i="30"/>
  <c r="R71" i="30"/>
  <c r="Q71" i="30"/>
  <c r="P71" i="30"/>
  <c r="E71" i="30"/>
  <c r="O69" i="30"/>
  <c r="N69" i="30"/>
  <c r="M69" i="30"/>
  <c r="L69" i="30"/>
  <c r="K69" i="30"/>
  <c r="J69" i="30"/>
  <c r="I69" i="30"/>
  <c r="H69" i="30"/>
  <c r="G69" i="30"/>
  <c r="F69" i="30"/>
  <c r="C69" i="30"/>
  <c r="B69" i="30"/>
  <c r="R68" i="30"/>
  <c r="O68" i="30"/>
  <c r="N68" i="30"/>
  <c r="M68" i="30"/>
  <c r="S68" i="30" s="1"/>
  <c r="L68" i="30"/>
  <c r="K68" i="30"/>
  <c r="J68" i="30"/>
  <c r="I68" i="30"/>
  <c r="Q68" i="30" s="1"/>
  <c r="H68" i="30"/>
  <c r="G68" i="30"/>
  <c r="F68" i="30"/>
  <c r="C68" i="30"/>
  <c r="B68" i="30"/>
  <c r="E68" i="30" s="1"/>
  <c r="U67" i="30"/>
  <c r="T67" i="30"/>
  <c r="S67" i="30"/>
  <c r="R67" i="30"/>
  <c r="Q67" i="30"/>
  <c r="P67" i="30"/>
  <c r="E67" i="30"/>
  <c r="U66" i="30"/>
  <c r="T66" i="30"/>
  <c r="S66" i="30"/>
  <c r="R66" i="30"/>
  <c r="Q66" i="30"/>
  <c r="P66" i="30"/>
  <c r="E66" i="30"/>
  <c r="T65" i="30"/>
  <c r="S65" i="30"/>
  <c r="R65" i="30"/>
  <c r="Q65" i="30"/>
  <c r="P65" i="30"/>
  <c r="E65" i="30"/>
  <c r="U65" i="30" s="1"/>
  <c r="S64" i="30"/>
  <c r="R64" i="30"/>
  <c r="Q64" i="30"/>
  <c r="P64" i="30"/>
  <c r="E64" i="30"/>
  <c r="S63" i="30"/>
  <c r="R63" i="30"/>
  <c r="Q63" i="30"/>
  <c r="P63" i="30"/>
  <c r="E63" i="30"/>
  <c r="U63" i="30" s="1"/>
  <c r="O61" i="30"/>
  <c r="N61" i="30"/>
  <c r="M61" i="30"/>
  <c r="S61" i="30" s="1"/>
  <c r="L61" i="30"/>
  <c r="R61" i="30" s="1"/>
  <c r="K61" i="30"/>
  <c r="J61" i="30"/>
  <c r="I61" i="30"/>
  <c r="H61" i="30"/>
  <c r="C61" i="30"/>
  <c r="B61" i="30"/>
  <c r="E61" i="30" s="1"/>
  <c r="T60" i="30"/>
  <c r="S60" i="30"/>
  <c r="R60" i="30"/>
  <c r="Q60" i="30"/>
  <c r="P60" i="30"/>
  <c r="E60" i="30"/>
  <c r="U60" i="30" s="1"/>
  <c r="S59" i="30"/>
  <c r="R59" i="30"/>
  <c r="Q59" i="30"/>
  <c r="P59" i="30"/>
  <c r="E59" i="30"/>
  <c r="T59" i="30" s="1"/>
  <c r="T58" i="30"/>
  <c r="S58" i="30"/>
  <c r="R58" i="30"/>
  <c r="Q58" i="30"/>
  <c r="P58" i="30"/>
  <c r="E58" i="30"/>
  <c r="U58" i="30" s="1"/>
  <c r="S57" i="30"/>
  <c r="R57" i="30"/>
  <c r="Q57" i="30"/>
  <c r="P57" i="30"/>
  <c r="E57" i="30"/>
  <c r="U57" i="30" s="1"/>
  <c r="O55" i="30"/>
  <c r="N55" i="30"/>
  <c r="M55" i="30"/>
  <c r="S55" i="30" s="1"/>
  <c r="L55" i="30"/>
  <c r="R55" i="30" s="1"/>
  <c r="K55" i="30"/>
  <c r="J55" i="30"/>
  <c r="I55" i="30"/>
  <c r="H55" i="30"/>
  <c r="G55" i="30"/>
  <c r="F55" i="30"/>
  <c r="C55" i="30"/>
  <c r="B55" i="30"/>
  <c r="U54" i="30"/>
  <c r="T54" i="30"/>
  <c r="S54" i="30"/>
  <c r="R54" i="30"/>
  <c r="Q54" i="30"/>
  <c r="P54" i="30"/>
  <c r="E54" i="30"/>
  <c r="T53" i="30"/>
  <c r="S53" i="30"/>
  <c r="R53" i="30"/>
  <c r="Q53" i="30"/>
  <c r="P53" i="30"/>
  <c r="E53" i="30"/>
  <c r="U53" i="30" s="1"/>
  <c r="S52" i="30"/>
  <c r="R52" i="30"/>
  <c r="Q52" i="30"/>
  <c r="P52" i="30"/>
  <c r="E52" i="30"/>
  <c r="U51" i="30"/>
  <c r="S51" i="30"/>
  <c r="R51" i="30"/>
  <c r="Q51" i="30"/>
  <c r="P51" i="30"/>
  <c r="E51" i="30"/>
  <c r="T51" i="30" s="1"/>
  <c r="S50" i="30"/>
  <c r="R50" i="30"/>
  <c r="Q50" i="30"/>
  <c r="P50" i="30"/>
  <c r="E50" i="30"/>
  <c r="T50" i="30" s="1"/>
  <c r="T49" i="30"/>
  <c r="S49" i="30"/>
  <c r="R49" i="30"/>
  <c r="Q49" i="30"/>
  <c r="P49" i="30"/>
  <c r="E49" i="30"/>
  <c r="U49" i="30" s="1"/>
  <c r="S48" i="30"/>
  <c r="R48" i="30"/>
  <c r="Q48" i="30"/>
  <c r="P48" i="30"/>
  <c r="E48" i="30"/>
  <c r="T48" i="30" s="1"/>
  <c r="U47" i="30"/>
  <c r="S47" i="30"/>
  <c r="R47" i="30"/>
  <c r="Q47" i="30"/>
  <c r="P47" i="30"/>
  <c r="E47" i="30"/>
  <c r="T47" i="30" s="1"/>
  <c r="U46" i="30"/>
  <c r="T46" i="30"/>
  <c r="S46" i="30"/>
  <c r="R46" i="30"/>
  <c r="Q46" i="30"/>
  <c r="P46" i="30"/>
  <c r="E46" i="30"/>
  <c r="T45" i="30"/>
  <c r="S45" i="30"/>
  <c r="R45" i="30"/>
  <c r="Q45" i="30"/>
  <c r="P45" i="30"/>
  <c r="E45" i="30"/>
  <c r="U45" i="30" s="1"/>
  <c r="S44" i="30"/>
  <c r="R44" i="30"/>
  <c r="Q44" i="30"/>
  <c r="P44" i="30"/>
  <c r="E44" i="30"/>
  <c r="O42" i="30"/>
  <c r="S42" i="30" s="1"/>
  <c r="N42" i="30"/>
  <c r="M42" i="30"/>
  <c r="L42" i="30"/>
  <c r="K42" i="30"/>
  <c r="J42" i="30"/>
  <c r="I42" i="30"/>
  <c r="Q42" i="30" s="1"/>
  <c r="H42" i="30"/>
  <c r="G42" i="30"/>
  <c r="F42" i="30"/>
  <c r="C42" i="30"/>
  <c r="B42" i="30"/>
  <c r="S41" i="30"/>
  <c r="R41" i="30"/>
  <c r="Q41" i="30"/>
  <c r="P41" i="30"/>
  <c r="E41" i="30"/>
  <c r="U40" i="30"/>
  <c r="S40" i="30"/>
  <c r="R40" i="30"/>
  <c r="Q40" i="30"/>
  <c r="P40" i="30"/>
  <c r="E40" i="30"/>
  <c r="T40" i="30" s="1"/>
  <c r="U39" i="30"/>
  <c r="S39" i="30"/>
  <c r="R39" i="30"/>
  <c r="Q39" i="30"/>
  <c r="P39" i="30"/>
  <c r="E39" i="30"/>
  <c r="T39" i="30" s="1"/>
  <c r="S38" i="30"/>
  <c r="R38" i="30"/>
  <c r="Q38" i="30"/>
  <c r="P38" i="30"/>
  <c r="E38" i="30"/>
  <c r="U38" i="30" s="1"/>
  <c r="S37" i="30"/>
  <c r="R37" i="30"/>
  <c r="Q37" i="30"/>
  <c r="P37" i="30"/>
  <c r="E37" i="30"/>
  <c r="S35" i="30"/>
  <c r="R35" i="30"/>
  <c r="O35" i="30"/>
  <c r="N35" i="30"/>
  <c r="M35" i="30"/>
  <c r="L35" i="30"/>
  <c r="K35" i="30"/>
  <c r="J35" i="30"/>
  <c r="I35" i="30"/>
  <c r="Q35" i="30" s="1"/>
  <c r="H35" i="30"/>
  <c r="P35" i="30" s="1"/>
  <c r="G35" i="30"/>
  <c r="F35" i="30"/>
  <c r="C35" i="30"/>
  <c r="B35" i="30"/>
  <c r="E35" i="30" s="1"/>
  <c r="U34" i="30"/>
  <c r="S34" i="30"/>
  <c r="R34" i="30"/>
  <c r="Q34" i="30"/>
  <c r="P34" i="30"/>
  <c r="E34" i="30"/>
  <c r="T34" i="30" s="1"/>
  <c r="O32" i="30"/>
  <c r="N32" i="30"/>
  <c r="M32" i="30"/>
  <c r="S32" i="30" s="1"/>
  <c r="L32" i="30"/>
  <c r="R32" i="30" s="1"/>
  <c r="K32" i="30"/>
  <c r="J32" i="30"/>
  <c r="I32" i="30"/>
  <c r="H32" i="30"/>
  <c r="G32" i="30"/>
  <c r="F32" i="30"/>
  <c r="C32" i="30"/>
  <c r="B32" i="30"/>
  <c r="S31" i="30"/>
  <c r="R31" i="30"/>
  <c r="Q31" i="30"/>
  <c r="P31" i="30"/>
  <c r="E31" i="30"/>
  <c r="T31" i="30" s="1"/>
  <c r="U30" i="30"/>
  <c r="T30" i="30"/>
  <c r="S30" i="30"/>
  <c r="R30" i="30"/>
  <c r="Q30" i="30"/>
  <c r="P30" i="30"/>
  <c r="E30" i="30"/>
  <c r="U29" i="30"/>
  <c r="S29" i="30"/>
  <c r="R29" i="30"/>
  <c r="Q29" i="30"/>
  <c r="P29" i="30"/>
  <c r="E29" i="30"/>
  <c r="T29" i="30" s="1"/>
  <c r="S28" i="30"/>
  <c r="R28" i="30"/>
  <c r="Q28" i="30"/>
  <c r="P28" i="30"/>
  <c r="E28" i="30"/>
  <c r="U28" i="30" s="1"/>
  <c r="O26" i="30"/>
  <c r="N26" i="30"/>
  <c r="M26" i="30"/>
  <c r="S26" i="30" s="1"/>
  <c r="L26" i="30"/>
  <c r="R26" i="30" s="1"/>
  <c r="K26" i="30"/>
  <c r="J26" i="30"/>
  <c r="I26" i="30"/>
  <c r="Q26" i="30" s="1"/>
  <c r="H26" i="30"/>
  <c r="G26" i="30"/>
  <c r="F26" i="30"/>
  <c r="E26" i="30"/>
  <c r="C26" i="30"/>
  <c r="B26" i="30"/>
  <c r="S25" i="30"/>
  <c r="R25" i="30"/>
  <c r="Q25" i="30"/>
  <c r="P25" i="30"/>
  <c r="E25" i="30"/>
  <c r="U25" i="30" s="1"/>
  <c r="S24" i="30"/>
  <c r="R24" i="30"/>
  <c r="Q24" i="30"/>
  <c r="P24" i="30"/>
  <c r="E24" i="30"/>
  <c r="U23" i="30"/>
  <c r="S23" i="30"/>
  <c r="R23" i="30"/>
  <c r="Q23" i="30"/>
  <c r="P23" i="30"/>
  <c r="E23" i="30"/>
  <c r="T23" i="30" s="1"/>
  <c r="U22" i="30"/>
  <c r="T22" i="30"/>
  <c r="S22" i="30"/>
  <c r="R22" i="30"/>
  <c r="Q22" i="30"/>
  <c r="P22" i="30"/>
  <c r="E22" i="30"/>
  <c r="T21" i="30"/>
  <c r="S21" i="30"/>
  <c r="R21" i="30"/>
  <c r="Q21" i="30"/>
  <c r="P21" i="30"/>
  <c r="E21" i="30"/>
  <c r="U21" i="30" s="1"/>
  <c r="S20" i="30"/>
  <c r="R20" i="30"/>
  <c r="Q20" i="30"/>
  <c r="P20" i="30"/>
  <c r="E20" i="30"/>
  <c r="T20" i="30" s="1"/>
  <c r="U19" i="30"/>
  <c r="T19" i="30"/>
  <c r="S19" i="30"/>
  <c r="R19" i="30"/>
  <c r="Q19" i="30"/>
  <c r="P19" i="30"/>
  <c r="E19" i="30"/>
  <c r="S17" i="30"/>
  <c r="R17" i="30"/>
  <c r="O17" i="30"/>
  <c r="N17" i="30"/>
  <c r="M17" i="30"/>
  <c r="L17" i="30"/>
  <c r="K17" i="30"/>
  <c r="J17" i="30"/>
  <c r="I17" i="30"/>
  <c r="Q17" i="30" s="1"/>
  <c r="H17" i="30"/>
  <c r="G17" i="30"/>
  <c r="F17" i="30"/>
  <c r="C17" i="30"/>
  <c r="B17" i="30"/>
  <c r="E17" i="30" s="1"/>
  <c r="U16" i="30"/>
  <c r="T16" i="30"/>
  <c r="S16" i="30"/>
  <c r="R16" i="30"/>
  <c r="Q16" i="30"/>
  <c r="P16" i="30"/>
  <c r="E16" i="30"/>
  <c r="U15" i="30"/>
  <c r="T15" i="30"/>
  <c r="S15" i="30"/>
  <c r="R15" i="30"/>
  <c r="Q15" i="30"/>
  <c r="P15" i="30"/>
  <c r="E15" i="30"/>
  <c r="T14" i="30"/>
  <c r="S14" i="30"/>
  <c r="R14" i="30"/>
  <c r="Q14" i="30"/>
  <c r="P14" i="30"/>
  <c r="E14" i="30"/>
  <c r="U14" i="30" s="1"/>
  <c r="S13" i="30"/>
  <c r="R13" i="30"/>
  <c r="Q13" i="30"/>
  <c r="P13" i="30"/>
  <c r="E13" i="30"/>
  <c r="U12" i="30"/>
  <c r="S12" i="30"/>
  <c r="R12" i="30"/>
  <c r="Q12" i="30"/>
  <c r="P12" i="30"/>
  <c r="E12" i="30"/>
  <c r="T12" i="30" s="1"/>
  <c r="U11" i="30"/>
  <c r="T11" i="30"/>
  <c r="S11" i="30"/>
  <c r="R11" i="30"/>
  <c r="Q11" i="30"/>
  <c r="P11" i="30"/>
  <c r="E11" i="30"/>
  <c r="S10" i="30"/>
  <c r="R10" i="30"/>
  <c r="Q10" i="30"/>
  <c r="P10" i="30"/>
  <c r="T10" i="30" s="1"/>
  <c r="E10" i="30"/>
  <c r="U10" i="30" s="1"/>
  <c r="S9" i="30"/>
  <c r="R9" i="30"/>
  <c r="Q9" i="30"/>
  <c r="P9" i="30"/>
  <c r="E9" i="30"/>
  <c r="U96" i="29"/>
  <c r="T96" i="29"/>
  <c r="S96" i="29"/>
  <c r="R96" i="29"/>
  <c r="Q96" i="29"/>
  <c r="P96" i="29"/>
  <c r="E96" i="29"/>
  <c r="U95" i="29"/>
  <c r="T95" i="29"/>
  <c r="S95" i="29"/>
  <c r="R95" i="29"/>
  <c r="Q95" i="29"/>
  <c r="P95" i="29"/>
  <c r="E95" i="29"/>
  <c r="T94" i="29"/>
  <c r="S94" i="29"/>
  <c r="R94" i="29"/>
  <c r="Q94" i="29"/>
  <c r="P94" i="29"/>
  <c r="E94" i="29"/>
  <c r="U94" i="29" s="1"/>
  <c r="S93" i="29"/>
  <c r="R93" i="29"/>
  <c r="Q93" i="29"/>
  <c r="P93" i="29"/>
  <c r="E93" i="29"/>
  <c r="U92" i="29"/>
  <c r="S92" i="29"/>
  <c r="R92" i="29"/>
  <c r="Q92" i="29"/>
  <c r="P92" i="29"/>
  <c r="E92" i="29"/>
  <c r="T92" i="29" s="1"/>
  <c r="T91" i="29"/>
  <c r="S91" i="29"/>
  <c r="R91" i="29"/>
  <c r="Q91" i="29"/>
  <c r="P91" i="29"/>
  <c r="E91" i="29"/>
  <c r="U91" i="29" s="1"/>
  <c r="T90" i="29"/>
  <c r="S90" i="29"/>
  <c r="R90" i="29"/>
  <c r="Q90" i="29"/>
  <c r="P90" i="29"/>
  <c r="E90" i="29"/>
  <c r="U90" i="29" s="1"/>
  <c r="U89" i="29"/>
  <c r="S89" i="29"/>
  <c r="R89" i="29"/>
  <c r="Q89" i="29"/>
  <c r="P89" i="29"/>
  <c r="E89" i="29"/>
  <c r="T89" i="29" s="1"/>
  <c r="U88" i="29"/>
  <c r="T88" i="29"/>
  <c r="S88" i="29"/>
  <c r="R88" i="29"/>
  <c r="Q88" i="29"/>
  <c r="P88" i="29"/>
  <c r="E88" i="29"/>
  <c r="O75" i="29"/>
  <c r="N75" i="29"/>
  <c r="M75" i="29"/>
  <c r="L75" i="29"/>
  <c r="K75" i="29"/>
  <c r="J75" i="29"/>
  <c r="I75" i="29"/>
  <c r="H75" i="29"/>
  <c r="G75" i="29"/>
  <c r="F75" i="29"/>
  <c r="C75" i="29"/>
  <c r="B75" i="29"/>
  <c r="S74" i="29"/>
  <c r="O74" i="29"/>
  <c r="N74" i="29"/>
  <c r="M74" i="29"/>
  <c r="L74" i="29"/>
  <c r="R74" i="29" s="1"/>
  <c r="K74" i="29"/>
  <c r="J74" i="29"/>
  <c r="I74" i="29"/>
  <c r="H74" i="29"/>
  <c r="P74" i="29" s="1"/>
  <c r="G74" i="29"/>
  <c r="F74" i="29"/>
  <c r="C74" i="29"/>
  <c r="B74" i="29"/>
  <c r="S73" i="29"/>
  <c r="O73" i="29"/>
  <c r="N73" i="29"/>
  <c r="M73" i="29"/>
  <c r="L73" i="29"/>
  <c r="R73" i="29" s="1"/>
  <c r="K73" i="29"/>
  <c r="J73" i="29"/>
  <c r="I73" i="29"/>
  <c r="Q73" i="29" s="1"/>
  <c r="H73" i="29"/>
  <c r="P73" i="29" s="1"/>
  <c r="G73" i="29"/>
  <c r="F73" i="29"/>
  <c r="C73" i="29"/>
  <c r="E73" i="29" s="1"/>
  <c r="B73" i="29"/>
  <c r="T72" i="29"/>
  <c r="S72" i="29"/>
  <c r="R72" i="29"/>
  <c r="Q72" i="29"/>
  <c r="P72" i="29"/>
  <c r="E72" i="29"/>
  <c r="U72" i="29" s="1"/>
  <c r="U71" i="29"/>
  <c r="S71" i="29"/>
  <c r="R71" i="29"/>
  <c r="Q71" i="29"/>
  <c r="P71" i="29"/>
  <c r="E71" i="29"/>
  <c r="R69" i="29"/>
  <c r="O69" i="29"/>
  <c r="N69" i="29"/>
  <c r="M69" i="29"/>
  <c r="L69" i="29"/>
  <c r="K69" i="29"/>
  <c r="J69" i="29"/>
  <c r="I69" i="29"/>
  <c r="H69" i="29"/>
  <c r="G69" i="29"/>
  <c r="F69" i="29"/>
  <c r="C69" i="29"/>
  <c r="B69" i="29"/>
  <c r="O68" i="29"/>
  <c r="N68" i="29"/>
  <c r="M68" i="29"/>
  <c r="S68" i="29" s="1"/>
  <c r="L68" i="29"/>
  <c r="R68" i="29" s="1"/>
  <c r="K68" i="29"/>
  <c r="J68" i="29"/>
  <c r="I68" i="29"/>
  <c r="H68" i="29"/>
  <c r="G68" i="29"/>
  <c r="F68" i="29"/>
  <c r="C68" i="29"/>
  <c r="E68" i="29" s="1"/>
  <c r="B68" i="29"/>
  <c r="S67" i="29"/>
  <c r="R67" i="29"/>
  <c r="Q67" i="29"/>
  <c r="P67" i="29"/>
  <c r="E67" i="29"/>
  <c r="U67" i="29" s="1"/>
  <c r="S66" i="29"/>
  <c r="R66" i="29"/>
  <c r="Q66" i="29"/>
  <c r="P66" i="29"/>
  <c r="E66" i="29"/>
  <c r="T66" i="29" s="1"/>
  <c r="S65" i="29"/>
  <c r="R65" i="29"/>
  <c r="Q65" i="29"/>
  <c r="P65" i="29"/>
  <c r="E65" i="29"/>
  <c r="U65" i="29" s="1"/>
  <c r="S64" i="29"/>
  <c r="R64" i="29"/>
  <c r="Q64" i="29"/>
  <c r="P64" i="29"/>
  <c r="E64" i="29"/>
  <c r="U64" i="29" s="1"/>
  <c r="T63" i="29"/>
  <c r="S63" i="29"/>
  <c r="R63" i="29"/>
  <c r="Q63" i="29"/>
  <c r="P63" i="29"/>
  <c r="E63" i="29"/>
  <c r="O61" i="29"/>
  <c r="N61" i="29"/>
  <c r="M61" i="29"/>
  <c r="S61" i="29" s="1"/>
  <c r="L61" i="29"/>
  <c r="R61" i="29" s="1"/>
  <c r="K61" i="29"/>
  <c r="J61" i="29"/>
  <c r="I61" i="29"/>
  <c r="H61" i="29"/>
  <c r="C61" i="29"/>
  <c r="B61" i="29"/>
  <c r="S60" i="29"/>
  <c r="R60" i="29"/>
  <c r="Q60" i="29"/>
  <c r="P60" i="29"/>
  <c r="E60" i="29"/>
  <c r="T60" i="29" s="1"/>
  <c r="T59" i="29"/>
  <c r="S59" i="29"/>
  <c r="R59" i="29"/>
  <c r="Q59" i="29"/>
  <c r="P59" i="29"/>
  <c r="E59" i="29"/>
  <c r="U59" i="29" s="1"/>
  <c r="S58" i="29"/>
  <c r="R58" i="29"/>
  <c r="Q58" i="29"/>
  <c r="P58" i="29"/>
  <c r="E58" i="29"/>
  <c r="U58" i="29" s="1"/>
  <c r="S57" i="29"/>
  <c r="R57" i="29"/>
  <c r="Q57" i="29"/>
  <c r="P57" i="29"/>
  <c r="E57" i="29"/>
  <c r="T57" i="29" s="1"/>
  <c r="S55" i="29"/>
  <c r="O55" i="29"/>
  <c r="N55" i="29"/>
  <c r="M55" i="29"/>
  <c r="L55" i="29"/>
  <c r="R55" i="29" s="1"/>
  <c r="K55" i="29"/>
  <c r="J55" i="29"/>
  <c r="I55" i="29"/>
  <c r="H55" i="29"/>
  <c r="G55" i="29"/>
  <c r="F55" i="29"/>
  <c r="C55" i="29"/>
  <c r="B55" i="29"/>
  <c r="U54" i="29"/>
  <c r="S54" i="29"/>
  <c r="R54" i="29"/>
  <c r="Q54" i="29"/>
  <c r="P54" i="29"/>
  <c r="E54" i="29"/>
  <c r="T54" i="29" s="1"/>
  <c r="U53" i="29"/>
  <c r="T53" i="29"/>
  <c r="S53" i="29"/>
  <c r="R53" i="29"/>
  <c r="Q53" i="29"/>
  <c r="P53" i="29"/>
  <c r="E53" i="29"/>
  <c r="S52" i="29"/>
  <c r="R52" i="29"/>
  <c r="Q52" i="29"/>
  <c r="P52" i="29"/>
  <c r="E52" i="29"/>
  <c r="T52" i="29" s="1"/>
  <c r="S51" i="29"/>
  <c r="R51" i="29"/>
  <c r="Q51" i="29"/>
  <c r="P51" i="29"/>
  <c r="E51" i="29"/>
  <c r="U51" i="29" s="1"/>
  <c r="S50" i="29"/>
  <c r="R50" i="29"/>
  <c r="Q50" i="29"/>
  <c r="P50" i="29"/>
  <c r="E50" i="29"/>
  <c r="S49" i="29"/>
  <c r="R49" i="29"/>
  <c r="Q49" i="29"/>
  <c r="P49" i="29"/>
  <c r="E49" i="29"/>
  <c r="T49" i="29" s="1"/>
  <c r="S48" i="29"/>
  <c r="R48" i="29"/>
  <c r="Q48" i="29"/>
  <c r="P48" i="29"/>
  <c r="E48" i="29"/>
  <c r="U48" i="29" s="1"/>
  <c r="S47" i="29"/>
  <c r="R47" i="29"/>
  <c r="Q47" i="29"/>
  <c r="P47" i="29"/>
  <c r="E47" i="29"/>
  <c r="U47" i="29" s="1"/>
  <c r="S46" i="29"/>
  <c r="R46" i="29"/>
  <c r="Q46" i="29"/>
  <c r="P46" i="29"/>
  <c r="E46" i="29"/>
  <c r="T46" i="29" s="1"/>
  <c r="U45" i="29"/>
  <c r="T45" i="29"/>
  <c r="S45" i="29"/>
  <c r="R45" i="29"/>
  <c r="Q45" i="29"/>
  <c r="P45" i="29"/>
  <c r="E45" i="29"/>
  <c r="U44" i="29"/>
  <c r="T44" i="29"/>
  <c r="S44" i="29"/>
  <c r="R44" i="29"/>
  <c r="Q44" i="29"/>
  <c r="P44" i="29"/>
  <c r="E44" i="29"/>
  <c r="R42" i="29"/>
  <c r="O42" i="29"/>
  <c r="N42" i="29"/>
  <c r="M42" i="29"/>
  <c r="S42" i="29" s="1"/>
  <c r="L42" i="29"/>
  <c r="K42" i="29"/>
  <c r="J42" i="29"/>
  <c r="I42" i="29"/>
  <c r="H42" i="29"/>
  <c r="G42" i="29"/>
  <c r="F42" i="29"/>
  <c r="E42" i="29"/>
  <c r="C42" i="29"/>
  <c r="B42" i="29"/>
  <c r="U41" i="29"/>
  <c r="T41" i="29"/>
  <c r="S41" i="29"/>
  <c r="R41" i="29"/>
  <c r="Q41" i="29"/>
  <c r="P41" i="29"/>
  <c r="E41" i="29"/>
  <c r="T40" i="29"/>
  <c r="S40" i="29"/>
  <c r="R40" i="29"/>
  <c r="Q40" i="29"/>
  <c r="P40" i="29"/>
  <c r="E40" i="29"/>
  <c r="U40" i="29" s="1"/>
  <c r="S39" i="29"/>
  <c r="R39" i="29"/>
  <c r="Q39" i="29"/>
  <c r="P39" i="29"/>
  <c r="E39" i="29"/>
  <c r="U38" i="29"/>
  <c r="S38" i="29"/>
  <c r="R38" i="29"/>
  <c r="Q38" i="29"/>
  <c r="P38" i="29"/>
  <c r="E38" i="29"/>
  <c r="T38" i="29" s="1"/>
  <c r="U37" i="29"/>
  <c r="T37" i="29"/>
  <c r="S37" i="29"/>
  <c r="R37" i="29"/>
  <c r="Q37" i="29"/>
  <c r="P37" i="29"/>
  <c r="E37" i="29"/>
  <c r="Q35" i="29"/>
  <c r="O35" i="29"/>
  <c r="N35" i="29"/>
  <c r="R35" i="29" s="1"/>
  <c r="M35" i="29"/>
  <c r="S35" i="29" s="1"/>
  <c r="L35" i="29"/>
  <c r="K35" i="29"/>
  <c r="J35" i="29"/>
  <c r="I35" i="29"/>
  <c r="H35" i="29"/>
  <c r="P35" i="29" s="1"/>
  <c r="G35" i="29"/>
  <c r="F35" i="29"/>
  <c r="E35" i="29"/>
  <c r="C35" i="29"/>
  <c r="B35" i="29"/>
  <c r="S34" i="29"/>
  <c r="R34" i="29"/>
  <c r="Q34" i="29"/>
  <c r="P34" i="29"/>
  <c r="T34" i="29" s="1"/>
  <c r="E34" i="29"/>
  <c r="U34" i="29" s="1"/>
  <c r="O32" i="29"/>
  <c r="N32" i="29"/>
  <c r="M32" i="29"/>
  <c r="S32" i="29" s="1"/>
  <c r="L32" i="29"/>
  <c r="R32" i="29" s="1"/>
  <c r="K32" i="29"/>
  <c r="J32" i="29"/>
  <c r="I32" i="29"/>
  <c r="H32" i="29"/>
  <c r="G32" i="29"/>
  <c r="F32" i="29"/>
  <c r="C32" i="29"/>
  <c r="E32" i="29" s="1"/>
  <c r="B32" i="29"/>
  <c r="S31" i="29"/>
  <c r="R31" i="29"/>
  <c r="Q31" i="29"/>
  <c r="P31" i="29"/>
  <c r="E31" i="29"/>
  <c r="U31" i="29" s="1"/>
  <c r="S30" i="29"/>
  <c r="R30" i="29"/>
  <c r="Q30" i="29"/>
  <c r="P30" i="29"/>
  <c r="E30" i="29"/>
  <c r="U30" i="29" s="1"/>
  <c r="S29" i="29"/>
  <c r="R29" i="29"/>
  <c r="Q29" i="29"/>
  <c r="P29" i="29"/>
  <c r="E29" i="29"/>
  <c r="T29" i="29" s="1"/>
  <c r="S28" i="29"/>
  <c r="R28" i="29"/>
  <c r="Q28" i="29"/>
  <c r="P28" i="29"/>
  <c r="E28" i="29"/>
  <c r="U28" i="29" s="1"/>
  <c r="S26" i="29"/>
  <c r="O26" i="29"/>
  <c r="N26" i="29"/>
  <c r="M26" i="29"/>
  <c r="L26" i="29"/>
  <c r="R26" i="29" s="1"/>
  <c r="K26" i="29"/>
  <c r="Q26" i="29" s="1"/>
  <c r="J26" i="29"/>
  <c r="I26" i="29"/>
  <c r="H26" i="29"/>
  <c r="G26" i="29"/>
  <c r="F26" i="29"/>
  <c r="C26" i="29"/>
  <c r="B26" i="29"/>
  <c r="U25" i="29"/>
  <c r="T25" i="29"/>
  <c r="S25" i="29"/>
  <c r="R25" i="29"/>
  <c r="Q25" i="29"/>
  <c r="P25" i="29"/>
  <c r="E25" i="29"/>
  <c r="T24" i="29"/>
  <c r="S24" i="29"/>
  <c r="R24" i="29"/>
  <c r="Q24" i="29"/>
  <c r="P24" i="29"/>
  <c r="E24" i="29"/>
  <c r="U24" i="29" s="1"/>
  <c r="S23" i="29"/>
  <c r="R23" i="29"/>
  <c r="Q23" i="29"/>
  <c r="P23" i="29"/>
  <c r="E23" i="29"/>
  <c r="U23" i="29" s="1"/>
  <c r="S22" i="29"/>
  <c r="R22" i="29"/>
  <c r="Q22" i="29"/>
  <c r="P22" i="29"/>
  <c r="E22" i="29"/>
  <c r="U21" i="29"/>
  <c r="S21" i="29"/>
  <c r="R21" i="29"/>
  <c r="Q21" i="29"/>
  <c r="P21" i="29"/>
  <c r="E21" i="29"/>
  <c r="T21" i="29" s="1"/>
  <c r="S20" i="29"/>
  <c r="R20" i="29"/>
  <c r="Q20" i="29"/>
  <c r="P20" i="29"/>
  <c r="E20" i="29"/>
  <c r="U20" i="29" s="1"/>
  <c r="S19" i="29"/>
  <c r="R19" i="29"/>
  <c r="Q19" i="29"/>
  <c r="P19" i="29"/>
  <c r="E19" i="29"/>
  <c r="U19" i="29" s="1"/>
  <c r="S17" i="29"/>
  <c r="O17" i="29"/>
  <c r="N17" i="29"/>
  <c r="M17" i="29"/>
  <c r="L17" i="29"/>
  <c r="R17" i="29" s="1"/>
  <c r="K17" i="29"/>
  <c r="J17" i="29"/>
  <c r="I17" i="29"/>
  <c r="Q17" i="29" s="1"/>
  <c r="H17" i="29"/>
  <c r="P17" i="29" s="1"/>
  <c r="G17" i="29"/>
  <c r="F17" i="29"/>
  <c r="C17" i="29"/>
  <c r="B17" i="29"/>
  <c r="E17" i="29" s="1"/>
  <c r="T16" i="29"/>
  <c r="S16" i="29"/>
  <c r="R16" i="29"/>
  <c r="Q16" i="29"/>
  <c r="P16" i="29"/>
  <c r="E16" i="29"/>
  <c r="U16" i="29" s="1"/>
  <c r="U15" i="29"/>
  <c r="S15" i="29"/>
  <c r="R15" i="29"/>
  <c r="Q15" i="29"/>
  <c r="P15" i="29"/>
  <c r="E15" i="29"/>
  <c r="T15" i="29" s="1"/>
  <c r="U14" i="29"/>
  <c r="T14" i="29"/>
  <c r="S14" i="29"/>
  <c r="R14" i="29"/>
  <c r="Q14" i="29"/>
  <c r="P14" i="29"/>
  <c r="E14" i="29"/>
  <c r="U13" i="29"/>
  <c r="T13" i="29"/>
  <c r="S13" i="29"/>
  <c r="R13" i="29"/>
  <c r="Q13" i="29"/>
  <c r="P13" i="29"/>
  <c r="E13" i="29"/>
  <c r="S12" i="29"/>
  <c r="R12" i="29"/>
  <c r="Q12" i="29"/>
  <c r="P12" i="29"/>
  <c r="E12" i="29"/>
  <c r="U12" i="29" s="1"/>
  <c r="S11" i="29"/>
  <c r="R11" i="29"/>
  <c r="Q11" i="29"/>
  <c r="P11" i="29"/>
  <c r="E11" i="29"/>
  <c r="S10" i="29"/>
  <c r="R10" i="29"/>
  <c r="Q10" i="29"/>
  <c r="U10" i="29" s="1"/>
  <c r="P10" i="29"/>
  <c r="E10" i="29"/>
  <c r="T10" i="29" s="1"/>
  <c r="S9" i="29"/>
  <c r="R9" i="29"/>
  <c r="Q9" i="29"/>
  <c r="P9" i="29"/>
  <c r="E9" i="29"/>
  <c r="S96" i="28"/>
  <c r="R96" i="28"/>
  <c r="Q96" i="28"/>
  <c r="P96" i="28"/>
  <c r="E96" i="28"/>
  <c r="U96" i="28" s="1"/>
  <c r="U95" i="28"/>
  <c r="S95" i="28"/>
  <c r="R95" i="28"/>
  <c r="Q95" i="28"/>
  <c r="P95" i="28"/>
  <c r="E95" i="28"/>
  <c r="T95" i="28" s="1"/>
  <c r="U94" i="28"/>
  <c r="T94" i="28"/>
  <c r="S94" i="28"/>
  <c r="R94" i="28"/>
  <c r="Q94" i="28"/>
  <c r="P94" i="28"/>
  <c r="E94" i="28"/>
  <c r="U93" i="28"/>
  <c r="T93" i="28"/>
  <c r="S93" i="28"/>
  <c r="R93" i="28"/>
  <c r="Q93" i="28"/>
  <c r="P93" i="28"/>
  <c r="E93" i="28"/>
  <c r="S92" i="28"/>
  <c r="R92" i="28"/>
  <c r="Q92" i="28"/>
  <c r="P92" i="28"/>
  <c r="E92" i="28"/>
  <c r="U92" i="28" s="1"/>
  <c r="S91" i="28"/>
  <c r="R91" i="28"/>
  <c r="Q91" i="28"/>
  <c r="P91" i="28"/>
  <c r="E91" i="28"/>
  <c r="U90" i="28"/>
  <c r="S90" i="28"/>
  <c r="R90" i="28"/>
  <c r="Q90" i="28"/>
  <c r="P90" i="28"/>
  <c r="E90" i="28"/>
  <c r="T90" i="28" s="1"/>
  <c r="T89" i="28"/>
  <c r="S89" i="28"/>
  <c r="R89" i="28"/>
  <c r="Q89" i="28"/>
  <c r="P89" i="28"/>
  <c r="E89" i="28"/>
  <c r="U89" i="28" s="1"/>
  <c r="S88" i="28"/>
  <c r="R88" i="28"/>
  <c r="Q88" i="28"/>
  <c r="P88" i="28"/>
  <c r="E88" i="28"/>
  <c r="W75" i="28"/>
  <c r="V75" i="28"/>
  <c r="O75" i="28"/>
  <c r="N75" i="28"/>
  <c r="M75" i="28"/>
  <c r="L75" i="28"/>
  <c r="K75" i="28"/>
  <c r="J75" i="28"/>
  <c r="I75" i="28"/>
  <c r="H75" i="28"/>
  <c r="G75" i="28"/>
  <c r="F75" i="28"/>
  <c r="C75" i="28"/>
  <c r="B75" i="28"/>
  <c r="S74" i="28"/>
  <c r="O74" i="28"/>
  <c r="N74" i="28"/>
  <c r="M74" i="28"/>
  <c r="L74" i="28"/>
  <c r="K74" i="28"/>
  <c r="J74" i="28"/>
  <c r="I74" i="28"/>
  <c r="H74" i="28"/>
  <c r="P74" i="28" s="1"/>
  <c r="G74" i="28"/>
  <c r="F74" i="28"/>
  <c r="C74" i="28"/>
  <c r="B74" i="28"/>
  <c r="O73" i="28"/>
  <c r="N73" i="28"/>
  <c r="M73" i="28"/>
  <c r="L73" i="28"/>
  <c r="R73" i="28" s="1"/>
  <c r="K73" i="28"/>
  <c r="J73" i="28"/>
  <c r="I73" i="28"/>
  <c r="Q73" i="28" s="1"/>
  <c r="H73" i="28"/>
  <c r="P73" i="28" s="1"/>
  <c r="G73" i="28"/>
  <c r="F73" i="28"/>
  <c r="C73" i="28"/>
  <c r="E73" i="28" s="1"/>
  <c r="B73" i="28"/>
  <c r="T72" i="28"/>
  <c r="S72" i="28"/>
  <c r="R72" i="28"/>
  <c r="Q72" i="28"/>
  <c r="P72" i="28"/>
  <c r="E72" i="28"/>
  <c r="U72" i="28" s="1"/>
  <c r="S71" i="28"/>
  <c r="R71" i="28"/>
  <c r="Q71" i="28"/>
  <c r="P71" i="28"/>
  <c r="E71" i="28"/>
  <c r="W69" i="28"/>
  <c r="V69" i="28"/>
  <c r="O69" i="28"/>
  <c r="N69" i="28"/>
  <c r="M69" i="28"/>
  <c r="L69" i="28"/>
  <c r="K69" i="28"/>
  <c r="J69" i="28"/>
  <c r="I69" i="28"/>
  <c r="H69" i="28"/>
  <c r="G69" i="28"/>
  <c r="F69" i="28"/>
  <c r="C69" i="28"/>
  <c r="B69" i="28"/>
  <c r="E69" i="28" s="1"/>
  <c r="R68" i="28"/>
  <c r="O68" i="28"/>
  <c r="N68" i="28"/>
  <c r="M68" i="28"/>
  <c r="S68" i="28" s="1"/>
  <c r="L68" i="28"/>
  <c r="K68" i="28"/>
  <c r="J68" i="28"/>
  <c r="I68" i="28"/>
  <c r="Q68" i="28" s="1"/>
  <c r="H68" i="28"/>
  <c r="G68" i="28"/>
  <c r="F68" i="28"/>
  <c r="C68" i="28"/>
  <c r="B68" i="28"/>
  <c r="U67" i="28"/>
  <c r="T67" i="28"/>
  <c r="S67" i="28"/>
  <c r="R67" i="28"/>
  <c r="Q67" i="28"/>
  <c r="P67" i="28"/>
  <c r="E67" i="28"/>
  <c r="U66" i="28"/>
  <c r="T66" i="28"/>
  <c r="S66" i="28"/>
  <c r="R66" i="28"/>
  <c r="Q66" i="28"/>
  <c r="P66" i="28"/>
  <c r="E66" i="28"/>
  <c r="S65" i="28"/>
  <c r="R65" i="28"/>
  <c r="Q65" i="28"/>
  <c r="P65" i="28"/>
  <c r="E65" i="28"/>
  <c r="U65" i="28" s="1"/>
  <c r="S64" i="28"/>
  <c r="R64" i="28"/>
  <c r="Q64" i="28"/>
  <c r="P64" i="28"/>
  <c r="E64" i="28"/>
  <c r="S63" i="28"/>
  <c r="R63" i="28"/>
  <c r="Q63" i="28"/>
  <c r="P63" i="28"/>
  <c r="E63" i="28"/>
  <c r="U63" i="28" s="1"/>
  <c r="O61" i="28"/>
  <c r="N61" i="28"/>
  <c r="M61" i="28"/>
  <c r="S61" i="28" s="1"/>
  <c r="L61" i="28"/>
  <c r="R61" i="28" s="1"/>
  <c r="K61" i="28"/>
  <c r="J61" i="28"/>
  <c r="I61" i="28"/>
  <c r="H61" i="28"/>
  <c r="C61" i="28"/>
  <c r="B61" i="28"/>
  <c r="S60" i="28"/>
  <c r="R60" i="28"/>
  <c r="Q60" i="28"/>
  <c r="P60" i="28"/>
  <c r="E60" i="28"/>
  <c r="U60" i="28" s="1"/>
  <c r="S59" i="28"/>
  <c r="R59" i="28"/>
  <c r="Q59" i="28"/>
  <c r="P59" i="28"/>
  <c r="E59" i="28"/>
  <c r="T59" i="28" s="1"/>
  <c r="U58" i="28"/>
  <c r="S58" i="28"/>
  <c r="R58" i="28"/>
  <c r="Q58" i="28"/>
  <c r="P58" i="28"/>
  <c r="E58" i="28"/>
  <c r="T58" i="28" s="1"/>
  <c r="U57" i="28"/>
  <c r="T57" i="28"/>
  <c r="S57" i="28"/>
  <c r="R57" i="28"/>
  <c r="Q57" i="28"/>
  <c r="P57" i="28"/>
  <c r="E57" i="28"/>
  <c r="O55" i="28"/>
  <c r="N55" i="28"/>
  <c r="M55" i="28"/>
  <c r="L55" i="28"/>
  <c r="R55" i="28" s="1"/>
  <c r="K55" i="28"/>
  <c r="J55" i="28"/>
  <c r="I55" i="28"/>
  <c r="H55" i="28"/>
  <c r="G55" i="28"/>
  <c r="F55" i="28"/>
  <c r="C55" i="28"/>
  <c r="B55" i="28"/>
  <c r="U54" i="28"/>
  <c r="T54" i="28"/>
  <c r="S54" i="28"/>
  <c r="R54" i="28"/>
  <c r="Q54" i="28"/>
  <c r="P54" i="28"/>
  <c r="E54" i="28"/>
  <c r="T53" i="28"/>
  <c r="S53" i="28"/>
  <c r="R53" i="28"/>
  <c r="Q53" i="28"/>
  <c r="P53" i="28"/>
  <c r="E53" i="28"/>
  <c r="U53" i="28" s="1"/>
  <c r="S52" i="28"/>
  <c r="R52" i="28"/>
  <c r="Q52" i="28"/>
  <c r="P52" i="28"/>
  <c r="E52" i="28"/>
  <c r="U51" i="28"/>
  <c r="S51" i="28"/>
  <c r="R51" i="28"/>
  <c r="Q51" i="28"/>
  <c r="P51" i="28"/>
  <c r="E51" i="28"/>
  <c r="T51" i="28" s="1"/>
  <c r="U50" i="28"/>
  <c r="S50" i="28"/>
  <c r="R50" i="28"/>
  <c r="Q50" i="28"/>
  <c r="P50" i="28"/>
  <c r="E50" i="28"/>
  <c r="T50" i="28" s="1"/>
  <c r="T49" i="28"/>
  <c r="S49" i="28"/>
  <c r="R49" i="28"/>
  <c r="Q49" i="28"/>
  <c r="P49" i="28"/>
  <c r="E49" i="28"/>
  <c r="U49" i="28" s="1"/>
  <c r="S48" i="28"/>
  <c r="R48" i="28"/>
  <c r="Q48" i="28"/>
  <c r="P48" i="28"/>
  <c r="E48" i="28"/>
  <c r="T48" i="28" s="1"/>
  <c r="U47" i="28"/>
  <c r="S47" i="28"/>
  <c r="R47" i="28"/>
  <c r="Q47" i="28"/>
  <c r="P47" i="28"/>
  <c r="E47" i="28"/>
  <c r="T47" i="28" s="1"/>
  <c r="U46" i="28"/>
  <c r="T46" i="28"/>
  <c r="S46" i="28"/>
  <c r="R46" i="28"/>
  <c r="Q46" i="28"/>
  <c r="P46" i="28"/>
  <c r="E46" i="28"/>
  <c r="S45" i="28"/>
  <c r="R45" i="28"/>
  <c r="Q45" i="28"/>
  <c r="P45" i="28"/>
  <c r="E45" i="28"/>
  <c r="S44" i="28"/>
  <c r="R44" i="28"/>
  <c r="Q44" i="28"/>
  <c r="P44" i="28"/>
  <c r="E44" i="28"/>
  <c r="S42" i="28"/>
  <c r="O42" i="28"/>
  <c r="N42" i="28"/>
  <c r="M42" i="28"/>
  <c r="L42" i="28"/>
  <c r="R42" i="28" s="1"/>
  <c r="K42" i="28"/>
  <c r="J42" i="28"/>
  <c r="I42" i="28"/>
  <c r="H42" i="28"/>
  <c r="G42" i="28"/>
  <c r="F42" i="28"/>
  <c r="C42" i="28"/>
  <c r="B42" i="28"/>
  <c r="S41" i="28"/>
  <c r="R41" i="28"/>
  <c r="Q41" i="28"/>
  <c r="P41" i="28"/>
  <c r="E41" i="28"/>
  <c r="U40" i="28"/>
  <c r="S40" i="28"/>
  <c r="R40" i="28"/>
  <c r="Q40" i="28"/>
  <c r="P40" i="28"/>
  <c r="E40" i="28"/>
  <c r="T40" i="28" s="1"/>
  <c r="S39" i="28"/>
  <c r="R39" i="28"/>
  <c r="Q39" i="28"/>
  <c r="P39" i="28"/>
  <c r="E39" i="28"/>
  <c r="T39" i="28" s="1"/>
  <c r="T38" i="28"/>
  <c r="S38" i="28"/>
  <c r="R38" i="28"/>
  <c r="Q38" i="28"/>
  <c r="P38" i="28"/>
  <c r="E38" i="28"/>
  <c r="U38" i="28" s="1"/>
  <c r="S37" i="28"/>
  <c r="R37" i="28"/>
  <c r="Q37" i="28"/>
  <c r="P37" i="28"/>
  <c r="E37" i="28"/>
  <c r="S35" i="28"/>
  <c r="O35" i="28"/>
  <c r="N35" i="28"/>
  <c r="M35" i="28"/>
  <c r="L35" i="28"/>
  <c r="R35" i="28" s="1"/>
  <c r="K35" i="28"/>
  <c r="J35" i="28"/>
  <c r="I35" i="28"/>
  <c r="H35" i="28"/>
  <c r="P35" i="28" s="1"/>
  <c r="G35" i="28"/>
  <c r="F35" i="28"/>
  <c r="C35" i="28"/>
  <c r="B35" i="28"/>
  <c r="U34" i="28"/>
  <c r="S34" i="28"/>
  <c r="R34" i="28"/>
  <c r="Q34" i="28"/>
  <c r="P34" i="28"/>
  <c r="E34" i="28"/>
  <c r="T34" i="28" s="1"/>
  <c r="R32" i="28"/>
  <c r="O32" i="28"/>
  <c r="S32" i="28" s="1"/>
  <c r="N32" i="28"/>
  <c r="M32" i="28"/>
  <c r="L32" i="28"/>
  <c r="K32" i="28"/>
  <c r="J32" i="28"/>
  <c r="I32" i="28"/>
  <c r="H32" i="28"/>
  <c r="P32" i="28" s="1"/>
  <c r="G32" i="28"/>
  <c r="F32" i="28"/>
  <c r="C32" i="28"/>
  <c r="B32" i="28"/>
  <c r="E32" i="28" s="1"/>
  <c r="U31" i="28"/>
  <c r="S31" i="28"/>
  <c r="R31" i="28"/>
  <c r="Q31" i="28"/>
  <c r="P31" i="28"/>
  <c r="E31" i="28"/>
  <c r="S30" i="28"/>
  <c r="R30" i="28"/>
  <c r="Q30" i="28"/>
  <c r="P30" i="28"/>
  <c r="E30" i="28"/>
  <c r="U30" i="28" s="1"/>
  <c r="U29" i="28"/>
  <c r="T29" i="28"/>
  <c r="S29" i="28"/>
  <c r="R29" i="28"/>
  <c r="Q29" i="28"/>
  <c r="P29" i="28"/>
  <c r="E29" i="28"/>
  <c r="S28" i="28"/>
  <c r="R28" i="28"/>
  <c r="Q28" i="28"/>
  <c r="P28" i="28"/>
  <c r="E28" i="28"/>
  <c r="T28" i="28" s="1"/>
  <c r="W26" i="28"/>
  <c r="V26" i="28"/>
  <c r="O26" i="28"/>
  <c r="N26" i="28"/>
  <c r="M26" i="28"/>
  <c r="S26" i="28" s="1"/>
  <c r="L26" i="28"/>
  <c r="R26" i="28" s="1"/>
  <c r="K26" i="28"/>
  <c r="J26" i="28"/>
  <c r="I26" i="28"/>
  <c r="H26" i="28"/>
  <c r="P26" i="28" s="1"/>
  <c r="G26" i="28"/>
  <c r="F26" i="28"/>
  <c r="C26" i="28"/>
  <c r="B26" i="28"/>
  <c r="S25" i="28"/>
  <c r="R25" i="28"/>
  <c r="Q25" i="28"/>
  <c r="P25" i="28"/>
  <c r="E25" i="28"/>
  <c r="U25" i="28" s="1"/>
  <c r="T24" i="28"/>
  <c r="S24" i="28"/>
  <c r="R24" i="28"/>
  <c r="Q24" i="28"/>
  <c r="P24" i="28"/>
  <c r="E24" i="28"/>
  <c r="U24" i="28" s="1"/>
  <c r="S23" i="28"/>
  <c r="R23" i="28"/>
  <c r="Q23" i="28"/>
  <c r="P23" i="28"/>
  <c r="E23" i="28"/>
  <c r="U23" i="28" s="1"/>
  <c r="T22" i="28"/>
  <c r="S22" i="28"/>
  <c r="R22" i="28"/>
  <c r="Q22" i="28"/>
  <c r="P22" i="28"/>
  <c r="E22" i="28"/>
  <c r="U22" i="28" s="1"/>
  <c r="U21" i="28"/>
  <c r="S21" i="28"/>
  <c r="R21" i="28"/>
  <c r="Q21" i="28"/>
  <c r="P21" i="28"/>
  <c r="E21" i="28"/>
  <c r="T21" i="28" s="1"/>
  <c r="S20" i="28"/>
  <c r="R20" i="28"/>
  <c r="Q20" i="28"/>
  <c r="P20" i="28"/>
  <c r="E20" i="28"/>
  <c r="U20" i="28" s="1"/>
  <c r="S19" i="28"/>
  <c r="R19" i="28"/>
  <c r="Q19" i="28"/>
  <c r="P19" i="28"/>
  <c r="E19" i="28"/>
  <c r="U19" i="28" s="1"/>
  <c r="S17" i="28"/>
  <c r="O17" i="28"/>
  <c r="N17" i="28"/>
  <c r="M17" i="28"/>
  <c r="L17" i="28"/>
  <c r="R17" i="28" s="1"/>
  <c r="K17" i="28"/>
  <c r="J17" i="28"/>
  <c r="I17" i="28"/>
  <c r="Q17" i="28" s="1"/>
  <c r="H17" i="28"/>
  <c r="P17" i="28" s="1"/>
  <c r="G17" i="28"/>
  <c r="F17" i="28"/>
  <c r="C17" i="28"/>
  <c r="B17" i="28"/>
  <c r="E17" i="28" s="1"/>
  <c r="S16" i="28"/>
  <c r="R16" i="28"/>
  <c r="Q16" i="28"/>
  <c r="P16" i="28"/>
  <c r="E16" i="28"/>
  <c r="U16" i="28" s="1"/>
  <c r="U15" i="28"/>
  <c r="S15" i="28"/>
  <c r="R15" i="28"/>
  <c r="Q15" i="28"/>
  <c r="P15" i="28"/>
  <c r="E15" i="28"/>
  <c r="T15" i="28" s="1"/>
  <c r="S14" i="28"/>
  <c r="R14" i="28"/>
  <c r="Q14" i="28"/>
  <c r="P14" i="28"/>
  <c r="E14" i="28"/>
  <c r="U14" i="28" s="1"/>
  <c r="U13" i="28"/>
  <c r="T13" i="28"/>
  <c r="S13" i="28"/>
  <c r="R13" i="28"/>
  <c r="Q13" i="28"/>
  <c r="P13" i="28"/>
  <c r="E13" i="28"/>
  <c r="U12" i="28"/>
  <c r="T12" i="28"/>
  <c r="S12" i="28"/>
  <c r="R12" i="28"/>
  <c r="Q12" i="28"/>
  <c r="P12" i="28"/>
  <c r="E12" i="28"/>
  <c r="T11" i="28"/>
  <c r="S11" i="28"/>
  <c r="R11" i="28"/>
  <c r="Q11" i="28"/>
  <c r="P11" i="28"/>
  <c r="E11" i="28"/>
  <c r="U11" i="28" s="1"/>
  <c r="S10" i="28"/>
  <c r="R10" i="28"/>
  <c r="Q10" i="28"/>
  <c r="P10" i="28"/>
  <c r="E10" i="28"/>
  <c r="T10" i="28" s="1"/>
  <c r="U9" i="28"/>
  <c r="S9" i="28"/>
  <c r="R9" i="28"/>
  <c r="Q9" i="28"/>
  <c r="P9" i="28"/>
  <c r="E9" i="28"/>
  <c r="S96" i="27"/>
  <c r="R96" i="27"/>
  <c r="Q96" i="27"/>
  <c r="P96" i="27"/>
  <c r="E96" i="27"/>
  <c r="U96" i="27" s="1"/>
  <c r="T95" i="27"/>
  <c r="S95" i="27"/>
  <c r="R95" i="27"/>
  <c r="Q95" i="27"/>
  <c r="P95" i="27"/>
  <c r="E95" i="27"/>
  <c r="U95" i="27" s="1"/>
  <c r="U94" i="27"/>
  <c r="T94" i="27"/>
  <c r="S94" i="27"/>
  <c r="R94" i="27"/>
  <c r="Q94" i="27"/>
  <c r="P94" i="27"/>
  <c r="E94" i="27"/>
  <c r="U93" i="27"/>
  <c r="T93" i="27"/>
  <c r="S93" i="27"/>
  <c r="R93" i="27"/>
  <c r="Q93" i="27"/>
  <c r="P93" i="27"/>
  <c r="E93" i="27"/>
  <c r="T92" i="27"/>
  <c r="S92" i="27"/>
  <c r="R92" i="27"/>
  <c r="Q92" i="27"/>
  <c r="P92" i="27"/>
  <c r="E92" i="27"/>
  <c r="U92" i="27" s="1"/>
  <c r="S91" i="27"/>
  <c r="R91" i="27"/>
  <c r="Q91" i="27"/>
  <c r="P91" i="27"/>
  <c r="E91" i="27"/>
  <c r="U91" i="27" s="1"/>
  <c r="S90" i="27"/>
  <c r="R90" i="27"/>
  <c r="Q90" i="27"/>
  <c r="P90" i="27"/>
  <c r="E90" i="27"/>
  <c r="T90" i="27" s="1"/>
  <c r="T89" i="27"/>
  <c r="S89" i="27"/>
  <c r="R89" i="27"/>
  <c r="Q89" i="27"/>
  <c r="P89" i="27"/>
  <c r="E89" i="27"/>
  <c r="U89" i="27" s="1"/>
  <c r="U88" i="27"/>
  <c r="T88" i="27"/>
  <c r="S88" i="27"/>
  <c r="R88" i="27"/>
  <c r="Q88" i="27"/>
  <c r="P88" i="27"/>
  <c r="E88" i="27"/>
  <c r="V75" i="27"/>
  <c r="O75" i="27"/>
  <c r="N75" i="27"/>
  <c r="R75" i="27" s="1"/>
  <c r="M75" i="27"/>
  <c r="L75" i="27"/>
  <c r="K75" i="27"/>
  <c r="J75" i="27"/>
  <c r="I75" i="27"/>
  <c r="H75" i="27"/>
  <c r="G75" i="27"/>
  <c r="F75" i="27"/>
  <c r="C75" i="27"/>
  <c r="B75" i="27"/>
  <c r="S74" i="27"/>
  <c r="O74" i="27"/>
  <c r="N74" i="27"/>
  <c r="R74" i="27" s="1"/>
  <c r="M74" i="27"/>
  <c r="L74" i="27"/>
  <c r="K74" i="27"/>
  <c r="J74" i="27"/>
  <c r="I74" i="27"/>
  <c r="H74" i="27"/>
  <c r="P74" i="27" s="1"/>
  <c r="G74" i="27"/>
  <c r="F74" i="27"/>
  <c r="C74" i="27"/>
  <c r="B74" i="27"/>
  <c r="E74" i="27" s="1"/>
  <c r="S73" i="27"/>
  <c r="O73" i="27"/>
  <c r="N73" i="27"/>
  <c r="M73" i="27"/>
  <c r="L73" i="27"/>
  <c r="K73" i="27"/>
  <c r="J73" i="27"/>
  <c r="I73" i="27"/>
  <c r="Q73" i="27" s="1"/>
  <c r="H73" i="27"/>
  <c r="P73" i="27" s="1"/>
  <c r="G73" i="27"/>
  <c r="F73" i="27"/>
  <c r="C73" i="27"/>
  <c r="B73" i="27"/>
  <c r="E73" i="27" s="1"/>
  <c r="T72" i="27"/>
  <c r="S72" i="27"/>
  <c r="R72" i="27"/>
  <c r="Q72" i="27"/>
  <c r="P72" i="27"/>
  <c r="E72" i="27"/>
  <c r="U72" i="27" s="1"/>
  <c r="S71" i="27"/>
  <c r="R71" i="27"/>
  <c r="Q71" i="27"/>
  <c r="P71" i="27"/>
  <c r="E71" i="27"/>
  <c r="V69" i="27"/>
  <c r="O69" i="27"/>
  <c r="N69" i="27"/>
  <c r="M69" i="27"/>
  <c r="L69" i="27"/>
  <c r="K69" i="27"/>
  <c r="J69" i="27"/>
  <c r="I69" i="27"/>
  <c r="H69" i="27"/>
  <c r="G69" i="27"/>
  <c r="F69" i="27"/>
  <c r="C69" i="27"/>
  <c r="B69" i="27"/>
  <c r="O68" i="27"/>
  <c r="N68" i="27"/>
  <c r="M68" i="27"/>
  <c r="S68" i="27" s="1"/>
  <c r="L68" i="27"/>
  <c r="R68" i="27" s="1"/>
  <c r="K68" i="27"/>
  <c r="J68" i="27"/>
  <c r="I68" i="27"/>
  <c r="H68" i="27"/>
  <c r="G68" i="27"/>
  <c r="F68" i="27"/>
  <c r="C68" i="27"/>
  <c r="B68" i="27"/>
  <c r="S67" i="27"/>
  <c r="R67" i="27"/>
  <c r="Q67" i="27"/>
  <c r="P67" i="27"/>
  <c r="E67" i="27"/>
  <c r="U67" i="27" s="1"/>
  <c r="S66" i="27"/>
  <c r="R66" i="27"/>
  <c r="Q66" i="27"/>
  <c r="P66" i="27"/>
  <c r="E66" i="27"/>
  <c r="U66" i="27" s="1"/>
  <c r="S65" i="27"/>
  <c r="R65" i="27"/>
  <c r="Q65" i="27"/>
  <c r="P65" i="27"/>
  <c r="E65" i="27"/>
  <c r="T65" i="27" s="1"/>
  <c r="U64" i="27"/>
  <c r="S64" i="27"/>
  <c r="R64" i="27"/>
  <c r="Q64" i="27"/>
  <c r="P64" i="27"/>
  <c r="E64" i="27"/>
  <c r="T64" i="27" s="1"/>
  <c r="U63" i="27"/>
  <c r="T63" i="27"/>
  <c r="S63" i="27"/>
  <c r="R63" i="27"/>
  <c r="Q63" i="27"/>
  <c r="P63" i="27"/>
  <c r="E63" i="27"/>
  <c r="O61" i="27"/>
  <c r="N61" i="27"/>
  <c r="M61" i="27"/>
  <c r="S61" i="27" s="1"/>
  <c r="L61" i="27"/>
  <c r="R61" i="27" s="1"/>
  <c r="K61" i="27"/>
  <c r="J61" i="27"/>
  <c r="I61" i="27"/>
  <c r="H61" i="27"/>
  <c r="C61" i="27"/>
  <c r="B61" i="27"/>
  <c r="S60" i="27"/>
  <c r="R60" i="27"/>
  <c r="Q60" i="27"/>
  <c r="P60" i="27"/>
  <c r="E60" i="27"/>
  <c r="U60" i="27" s="1"/>
  <c r="U59" i="27"/>
  <c r="T59" i="27"/>
  <c r="S59" i="27"/>
  <c r="R59" i="27"/>
  <c r="Q59" i="27"/>
  <c r="P59" i="27"/>
  <c r="E59" i="27"/>
  <c r="S58" i="27"/>
  <c r="R58" i="27"/>
  <c r="Q58" i="27"/>
  <c r="P58" i="27"/>
  <c r="E58" i="27"/>
  <c r="U58" i="27" s="1"/>
  <c r="S57" i="27"/>
  <c r="R57" i="27"/>
  <c r="Q57" i="27"/>
  <c r="P57" i="27"/>
  <c r="E57" i="27"/>
  <c r="U57" i="27" s="1"/>
  <c r="O55" i="27"/>
  <c r="N55" i="27"/>
  <c r="M55" i="27"/>
  <c r="S55" i="27" s="1"/>
  <c r="L55" i="27"/>
  <c r="R55" i="27" s="1"/>
  <c r="K55" i="27"/>
  <c r="J55" i="27"/>
  <c r="I55" i="27"/>
  <c r="H55" i="27"/>
  <c r="G55" i="27"/>
  <c r="F55" i="27"/>
  <c r="C55" i="27"/>
  <c r="B55" i="27"/>
  <c r="T54" i="27"/>
  <c r="S54" i="27"/>
  <c r="R54" i="27"/>
  <c r="Q54" i="27"/>
  <c r="P54" i="27"/>
  <c r="E54" i="27"/>
  <c r="U54" i="27" s="1"/>
  <c r="S53" i="27"/>
  <c r="R53" i="27"/>
  <c r="Q53" i="27"/>
  <c r="P53" i="27"/>
  <c r="E53" i="27"/>
  <c r="T53" i="27" s="1"/>
  <c r="U52" i="27"/>
  <c r="S52" i="27"/>
  <c r="R52" i="27"/>
  <c r="Q52" i="27"/>
  <c r="P52" i="27"/>
  <c r="E52" i="27"/>
  <c r="T52" i="27" s="1"/>
  <c r="S51" i="27"/>
  <c r="R51" i="27"/>
  <c r="Q51" i="27"/>
  <c r="P51" i="27"/>
  <c r="E51" i="27"/>
  <c r="U51" i="27" s="1"/>
  <c r="T50" i="27"/>
  <c r="S50" i="27"/>
  <c r="R50" i="27"/>
  <c r="Q50" i="27"/>
  <c r="P50" i="27"/>
  <c r="E50" i="27"/>
  <c r="U50" i="27" s="1"/>
  <c r="U49" i="27"/>
  <c r="T49" i="27"/>
  <c r="S49" i="27"/>
  <c r="R49" i="27"/>
  <c r="Q49" i="27"/>
  <c r="P49" i="27"/>
  <c r="E49" i="27"/>
  <c r="U48" i="27"/>
  <c r="T48" i="27"/>
  <c r="S48" i="27"/>
  <c r="R48" i="27"/>
  <c r="Q48" i="27"/>
  <c r="P48" i="27"/>
  <c r="E48" i="27"/>
  <c r="T47" i="27"/>
  <c r="S47" i="27"/>
  <c r="R47" i="27"/>
  <c r="Q47" i="27"/>
  <c r="P47" i="27"/>
  <c r="E47" i="27"/>
  <c r="U47" i="27" s="1"/>
  <c r="S46" i="27"/>
  <c r="R46" i="27"/>
  <c r="Q46" i="27"/>
  <c r="P46" i="27"/>
  <c r="E46" i="27"/>
  <c r="U46" i="27" s="1"/>
  <c r="S45" i="27"/>
  <c r="R45" i="27"/>
  <c r="Q45" i="27"/>
  <c r="P45" i="27"/>
  <c r="E45" i="27"/>
  <c r="U45" i="27" s="1"/>
  <c r="S44" i="27"/>
  <c r="R44" i="27"/>
  <c r="Q44" i="27"/>
  <c r="P44" i="27"/>
  <c r="E44" i="27"/>
  <c r="U44" i="27" s="1"/>
  <c r="R42" i="27"/>
  <c r="O42" i="27"/>
  <c r="N42" i="27"/>
  <c r="M42" i="27"/>
  <c r="S42" i="27" s="1"/>
  <c r="L42" i="27"/>
  <c r="K42" i="27"/>
  <c r="J42" i="27"/>
  <c r="I42" i="27"/>
  <c r="H42" i="27"/>
  <c r="G42" i="27"/>
  <c r="F42" i="27"/>
  <c r="C42" i="27"/>
  <c r="B42" i="27"/>
  <c r="E42" i="27" s="1"/>
  <c r="U41" i="27"/>
  <c r="T41" i="27"/>
  <c r="S41" i="27"/>
  <c r="R41" i="27"/>
  <c r="Q41" i="27"/>
  <c r="P41" i="27"/>
  <c r="E41" i="27"/>
  <c r="U40" i="27"/>
  <c r="T40" i="27"/>
  <c r="S40" i="27"/>
  <c r="R40" i="27"/>
  <c r="Q40" i="27"/>
  <c r="P40" i="27"/>
  <c r="E40" i="27"/>
  <c r="S39" i="27"/>
  <c r="R39" i="27"/>
  <c r="Q39" i="27"/>
  <c r="P39" i="27"/>
  <c r="E39" i="27"/>
  <c r="U39" i="27" s="1"/>
  <c r="S38" i="27"/>
  <c r="R38" i="27"/>
  <c r="Q38" i="27"/>
  <c r="P38" i="27"/>
  <c r="E38" i="27"/>
  <c r="U38" i="27" s="1"/>
  <c r="U37" i="27"/>
  <c r="T37" i="27"/>
  <c r="S37" i="27"/>
  <c r="R37" i="27"/>
  <c r="Q37" i="27"/>
  <c r="P37" i="27"/>
  <c r="E37" i="27"/>
  <c r="S35" i="27"/>
  <c r="O35" i="27"/>
  <c r="N35" i="27"/>
  <c r="R35" i="27" s="1"/>
  <c r="M35" i="27"/>
  <c r="L35" i="27"/>
  <c r="K35" i="27"/>
  <c r="J35" i="27"/>
  <c r="I35" i="27"/>
  <c r="Q35" i="27" s="1"/>
  <c r="H35" i="27"/>
  <c r="P35" i="27" s="1"/>
  <c r="G35" i="27"/>
  <c r="F35" i="27"/>
  <c r="C35" i="27"/>
  <c r="B35" i="27"/>
  <c r="E35" i="27" s="1"/>
  <c r="S34" i="27"/>
  <c r="R34" i="27"/>
  <c r="Q34" i="27"/>
  <c r="U34" i="27" s="1"/>
  <c r="P34" i="27"/>
  <c r="T34" i="27" s="1"/>
  <c r="E34" i="27"/>
  <c r="S32" i="27"/>
  <c r="R32" i="27"/>
  <c r="O32" i="27"/>
  <c r="N32" i="27"/>
  <c r="M32" i="27"/>
  <c r="L32" i="27"/>
  <c r="K32" i="27"/>
  <c r="J32" i="27"/>
  <c r="I32" i="27"/>
  <c r="Q32" i="27" s="1"/>
  <c r="H32" i="27"/>
  <c r="P32" i="27" s="1"/>
  <c r="G32" i="27"/>
  <c r="F32" i="27"/>
  <c r="C32" i="27"/>
  <c r="B32" i="27"/>
  <c r="E32" i="27" s="1"/>
  <c r="U31" i="27"/>
  <c r="T31" i="27"/>
  <c r="S31" i="27"/>
  <c r="R31" i="27"/>
  <c r="Q31" i="27"/>
  <c r="P31" i="27"/>
  <c r="E31" i="27"/>
  <c r="U30" i="27"/>
  <c r="S30" i="27"/>
  <c r="R30" i="27"/>
  <c r="Q30" i="27"/>
  <c r="P30" i="27"/>
  <c r="E30" i="27"/>
  <c r="T30" i="27" s="1"/>
  <c r="S29" i="27"/>
  <c r="R29" i="27"/>
  <c r="Q29" i="27"/>
  <c r="P29" i="27"/>
  <c r="E29" i="27"/>
  <c r="U29" i="27" s="1"/>
  <c r="S28" i="27"/>
  <c r="R28" i="27"/>
  <c r="Q28" i="27"/>
  <c r="P28" i="27"/>
  <c r="E28" i="27"/>
  <c r="T28" i="27" s="1"/>
  <c r="V26" i="27"/>
  <c r="S26" i="27"/>
  <c r="O26" i="27"/>
  <c r="N26" i="27"/>
  <c r="M26" i="27"/>
  <c r="L26" i="27"/>
  <c r="R26" i="27" s="1"/>
  <c r="K26" i="27"/>
  <c r="J26" i="27"/>
  <c r="I26" i="27"/>
  <c r="Q26" i="27" s="1"/>
  <c r="H26" i="27"/>
  <c r="G26" i="27"/>
  <c r="F26" i="27"/>
  <c r="C26" i="27"/>
  <c r="E26" i="27" s="1"/>
  <c r="B26" i="27"/>
  <c r="T25" i="27"/>
  <c r="S25" i="27"/>
  <c r="R25" i="27"/>
  <c r="Q25" i="27"/>
  <c r="P25" i="27"/>
  <c r="E25" i="27"/>
  <c r="U25" i="27" s="1"/>
  <c r="S24" i="27"/>
  <c r="R24" i="27"/>
  <c r="Q24" i="27"/>
  <c r="P24" i="27"/>
  <c r="E24" i="27"/>
  <c r="T24" i="27" s="1"/>
  <c r="U23" i="27"/>
  <c r="S23" i="27"/>
  <c r="R23" i="27"/>
  <c r="Q23" i="27"/>
  <c r="P23" i="27"/>
  <c r="E23" i="27"/>
  <c r="T23" i="27" s="1"/>
  <c r="S22" i="27"/>
  <c r="R22" i="27"/>
  <c r="Q22" i="27"/>
  <c r="P22" i="27"/>
  <c r="E22" i="27"/>
  <c r="U22" i="27" s="1"/>
  <c r="S21" i="27"/>
  <c r="R21" i="27"/>
  <c r="Q21" i="27"/>
  <c r="P21" i="27"/>
  <c r="E21" i="27"/>
  <c r="U21" i="27" s="1"/>
  <c r="U20" i="27"/>
  <c r="T20" i="27"/>
  <c r="S20" i="27"/>
  <c r="R20" i="27"/>
  <c r="Q20" i="27"/>
  <c r="P20" i="27"/>
  <c r="E20" i="27"/>
  <c r="U19" i="27"/>
  <c r="T19" i="27"/>
  <c r="S19" i="27"/>
  <c r="R19" i="27"/>
  <c r="Q19" i="27"/>
  <c r="P19" i="27"/>
  <c r="E19" i="27"/>
  <c r="O17" i="27"/>
  <c r="N17" i="27"/>
  <c r="R17" i="27" s="1"/>
  <c r="M17" i="27"/>
  <c r="S17" i="27" s="1"/>
  <c r="L17" i="27"/>
  <c r="K17" i="27"/>
  <c r="J17" i="27"/>
  <c r="I17" i="27"/>
  <c r="Q17" i="27" s="1"/>
  <c r="H17" i="27"/>
  <c r="P17" i="27" s="1"/>
  <c r="G17" i="27"/>
  <c r="F17" i="27"/>
  <c r="E17" i="27"/>
  <c r="C17" i="27"/>
  <c r="B17" i="27"/>
  <c r="U16" i="27"/>
  <c r="T16" i="27"/>
  <c r="S16" i="27"/>
  <c r="R16" i="27"/>
  <c r="Q16" i="27"/>
  <c r="P16" i="27"/>
  <c r="E16" i="27"/>
  <c r="T15" i="27"/>
  <c r="S15" i="27"/>
  <c r="R15" i="27"/>
  <c r="Q15" i="27"/>
  <c r="P15" i="27"/>
  <c r="E15" i="27"/>
  <c r="U15" i="27" s="1"/>
  <c r="S14" i="27"/>
  <c r="R14" i="27"/>
  <c r="Q14" i="27"/>
  <c r="P14" i="27"/>
  <c r="E14" i="27"/>
  <c r="U14" i="27" s="1"/>
  <c r="S13" i="27"/>
  <c r="R13" i="27"/>
  <c r="Q13" i="27"/>
  <c r="P13" i="27"/>
  <c r="E13" i="27"/>
  <c r="T13" i="27" s="1"/>
  <c r="S12" i="27"/>
  <c r="R12" i="27"/>
  <c r="Q12" i="27"/>
  <c r="P12" i="27"/>
  <c r="E12" i="27"/>
  <c r="U12" i="27" s="1"/>
  <c r="U11" i="27"/>
  <c r="T11" i="27"/>
  <c r="S11" i="27"/>
  <c r="R11" i="27"/>
  <c r="Q11" i="27"/>
  <c r="P11" i="27"/>
  <c r="E11" i="27"/>
  <c r="U10" i="27"/>
  <c r="T10" i="27"/>
  <c r="S10" i="27"/>
  <c r="R10" i="27"/>
  <c r="Q10" i="27"/>
  <c r="P10" i="27"/>
  <c r="E10" i="27"/>
  <c r="T9" i="27"/>
  <c r="S9" i="27"/>
  <c r="R9" i="27"/>
  <c r="Q9" i="27"/>
  <c r="P9" i="27"/>
  <c r="E9" i="27"/>
  <c r="U9" i="27" s="1"/>
  <c r="U96" i="26"/>
  <c r="T96" i="26"/>
  <c r="S96" i="26"/>
  <c r="R96" i="26"/>
  <c r="Q96" i="26"/>
  <c r="P96" i="26"/>
  <c r="E96" i="26"/>
  <c r="S95" i="26"/>
  <c r="R95" i="26"/>
  <c r="Q95" i="26"/>
  <c r="P95" i="26"/>
  <c r="E95" i="26"/>
  <c r="U95" i="26" s="1"/>
  <c r="S94" i="26"/>
  <c r="R94" i="26"/>
  <c r="Q94" i="26"/>
  <c r="P94" i="26"/>
  <c r="E94" i="26"/>
  <c r="U94" i="26" s="1"/>
  <c r="U93" i="26"/>
  <c r="S93" i="26"/>
  <c r="R93" i="26"/>
  <c r="Q93" i="26"/>
  <c r="P93" i="26"/>
  <c r="E93" i="26"/>
  <c r="T93" i="26" s="1"/>
  <c r="U92" i="26"/>
  <c r="T92" i="26"/>
  <c r="S92" i="26"/>
  <c r="R92" i="26"/>
  <c r="Q92" i="26"/>
  <c r="P92" i="26"/>
  <c r="E92" i="26"/>
  <c r="U91" i="26"/>
  <c r="T91" i="26"/>
  <c r="S91" i="26"/>
  <c r="R91" i="26"/>
  <c r="Q91" i="26"/>
  <c r="P91" i="26"/>
  <c r="E91" i="26"/>
  <c r="S90" i="26"/>
  <c r="R90" i="26"/>
  <c r="Q90" i="26"/>
  <c r="P90" i="26"/>
  <c r="E90" i="26"/>
  <c r="U90" i="26" s="1"/>
  <c r="S89" i="26"/>
  <c r="R89" i="26"/>
  <c r="Q89" i="26"/>
  <c r="P89" i="26"/>
  <c r="E89" i="26"/>
  <c r="U89" i="26" s="1"/>
  <c r="U88" i="26"/>
  <c r="T88" i="26"/>
  <c r="S88" i="26"/>
  <c r="R88" i="26"/>
  <c r="Q88" i="26"/>
  <c r="P88" i="26"/>
  <c r="P87" i="26" s="1"/>
  <c r="E88" i="26"/>
  <c r="O75" i="26"/>
  <c r="N75" i="26"/>
  <c r="M75" i="26"/>
  <c r="L75" i="26"/>
  <c r="K75" i="26"/>
  <c r="J75" i="26"/>
  <c r="I75" i="26"/>
  <c r="H75" i="26"/>
  <c r="G75" i="26"/>
  <c r="F75" i="26"/>
  <c r="C75" i="26"/>
  <c r="B75" i="26"/>
  <c r="S74" i="26"/>
  <c r="O74" i="26"/>
  <c r="N74" i="26"/>
  <c r="M74" i="26"/>
  <c r="L74" i="26"/>
  <c r="R74" i="26" s="1"/>
  <c r="K74" i="26"/>
  <c r="J74" i="26"/>
  <c r="I74" i="26"/>
  <c r="Q74" i="26" s="1"/>
  <c r="H74" i="26"/>
  <c r="P74" i="26" s="1"/>
  <c r="G74" i="26"/>
  <c r="F74" i="26"/>
  <c r="C74" i="26"/>
  <c r="B74" i="26"/>
  <c r="E74" i="26" s="1"/>
  <c r="O73" i="26"/>
  <c r="N73" i="26"/>
  <c r="M73" i="26"/>
  <c r="S73" i="26" s="1"/>
  <c r="L73" i="26"/>
  <c r="R73" i="26" s="1"/>
  <c r="K73" i="26"/>
  <c r="J73" i="26"/>
  <c r="I73" i="26"/>
  <c r="Q73" i="26" s="1"/>
  <c r="H73" i="26"/>
  <c r="P73" i="26" s="1"/>
  <c r="G73" i="26"/>
  <c r="F73" i="26"/>
  <c r="C73" i="26"/>
  <c r="E73" i="26" s="1"/>
  <c r="B73" i="26"/>
  <c r="S72" i="26"/>
  <c r="R72" i="26"/>
  <c r="Q72" i="26"/>
  <c r="P72" i="26"/>
  <c r="E72" i="26"/>
  <c r="U72" i="26" s="1"/>
  <c r="S71" i="26"/>
  <c r="R71" i="26"/>
  <c r="Q71" i="26"/>
  <c r="P71" i="26"/>
  <c r="E71" i="26"/>
  <c r="O69" i="26"/>
  <c r="N69" i="26"/>
  <c r="M69" i="26"/>
  <c r="L69" i="26"/>
  <c r="K69" i="26"/>
  <c r="J69" i="26"/>
  <c r="I69" i="26"/>
  <c r="H69" i="26"/>
  <c r="G69" i="26"/>
  <c r="F69" i="26"/>
  <c r="C69" i="26"/>
  <c r="B69" i="26"/>
  <c r="O68" i="26"/>
  <c r="N68" i="26"/>
  <c r="M68" i="26"/>
  <c r="S68" i="26" s="1"/>
  <c r="L68" i="26"/>
  <c r="R68" i="26" s="1"/>
  <c r="K68" i="26"/>
  <c r="J68" i="26"/>
  <c r="I68" i="26"/>
  <c r="H68" i="26"/>
  <c r="G68" i="26"/>
  <c r="F68" i="26"/>
  <c r="C68" i="26"/>
  <c r="B68" i="26"/>
  <c r="S67" i="26"/>
  <c r="R67" i="26"/>
  <c r="Q67" i="26"/>
  <c r="P67" i="26"/>
  <c r="E67" i="26"/>
  <c r="U67" i="26" s="1"/>
  <c r="S66" i="26"/>
  <c r="R66" i="26"/>
  <c r="Q66" i="26"/>
  <c r="P66" i="26"/>
  <c r="E66" i="26"/>
  <c r="U66" i="26" s="1"/>
  <c r="S65" i="26"/>
  <c r="R65" i="26"/>
  <c r="Q65" i="26"/>
  <c r="P65" i="26"/>
  <c r="E65" i="26"/>
  <c r="T65" i="26" s="1"/>
  <c r="S64" i="26"/>
  <c r="R64" i="26"/>
  <c r="Q64" i="26"/>
  <c r="P64" i="26"/>
  <c r="E64" i="26"/>
  <c r="U64" i="26" s="1"/>
  <c r="U63" i="26"/>
  <c r="S63" i="26"/>
  <c r="R63" i="26"/>
  <c r="Q63" i="26"/>
  <c r="P63" i="26"/>
  <c r="E63" i="26"/>
  <c r="T63" i="26" s="1"/>
  <c r="O61" i="26"/>
  <c r="N61" i="26"/>
  <c r="M61" i="26"/>
  <c r="S61" i="26" s="1"/>
  <c r="L61" i="26"/>
  <c r="R61" i="26" s="1"/>
  <c r="K61" i="26"/>
  <c r="J61" i="26"/>
  <c r="I61" i="26"/>
  <c r="H61" i="26"/>
  <c r="C61" i="26"/>
  <c r="B61" i="26"/>
  <c r="S60" i="26"/>
  <c r="R60" i="26"/>
  <c r="Q60" i="26"/>
  <c r="P60" i="26"/>
  <c r="E60" i="26"/>
  <c r="U60" i="26" s="1"/>
  <c r="S59" i="26"/>
  <c r="R59" i="26"/>
  <c r="Q59" i="26"/>
  <c r="P59" i="26"/>
  <c r="E59" i="26"/>
  <c r="U59" i="26" s="1"/>
  <c r="S58" i="26"/>
  <c r="R58" i="26"/>
  <c r="Q58" i="26"/>
  <c r="P58" i="26"/>
  <c r="E58" i="26"/>
  <c r="U58" i="26" s="1"/>
  <c r="S57" i="26"/>
  <c r="R57" i="26"/>
  <c r="Q57" i="26"/>
  <c r="P57" i="26"/>
  <c r="E57" i="26"/>
  <c r="U57" i="26" s="1"/>
  <c r="O55" i="26"/>
  <c r="N55" i="26"/>
  <c r="M55" i="26"/>
  <c r="S55" i="26" s="1"/>
  <c r="L55" i="26"/>
  <c r="R55" i="26" s="1"/>
  <c r="K55" i="26"/>
  <c r="J55" i="26"/>
  <c r="I55" i="26"/>
  <c r="H55" i="26"/>
  <c r="G55" i="26"/>
  <c r="F55" i="26"/>
  <c r="C55" i="26"/>
  <c r="B55" i="26"/>
  <c r="S54" i="26"/>
  <c r="R54" i="26"/>
  <c r="Q54" i="26"/>
  <c r="P54" i="26"/>
  <c r="E54" i="26"/>
  <c r="U54" i="26" s="1"/>
  <c r="S53" i="26"/>
  <c r="R53" i="26"/>
  <c r="Q53" i="26"/>
  <c r="P53" i="26"/>
  <c r="E53" i="26"/>
  <c r="T53" i="26" s="1"/>
  <c r="S52" i="26"/>
  <c r="R52" i="26"/>
  <c r="Q52" i="26"/>
  <c r="P52" i="26"/>
  <c r="E52" i="26"/>
  <c r="U52" i="26" s="1"/>
  <c r="U51" i="26"/>
  <c r="S51" i="26"/>
  <c r="R51" i="26"/>
  <c r="Q51" i="26"/>
  <c r="P51" i="26"/>
  <c r="E51" i="26"/>
  <c r="T51" i="26" s="1"/>
  <c r="U50" i="26"/>
  <c r="T50" i="26"/>
  <c r="S50" i="26"/>
  <c r="R50" i="26"/>
  <c r="Q50" i="26"/>
  <c r="P50" i="26"/>
  <c r="E50" i="26"/>
  <c r="U49" i="26"/>
  <c r="T49" i="26"/>
  <c r="S49" i="26"/>
  <c r="R49" i="26"/>
  <c r="Q49" i="26"/>
  <c r="P49" i="26"/>
  <c r="E49" i="26"/>
  <c r="S48" i="26"/>
  <c r="R48" i="26"/>
  <c r="Q48" i="26"/>
  <c r="P48" i="26"/>
  <c r="E48" i="26"/>
  <c r="U48" i="26" s="1"/>
  <c r="S47" i="26"/>
  <c r="R47" i="26"/>
  <c r="Q47" i="26"/>
  <c r="P47" i="26"/>
  <c r="E47" i="26"/>
  <c r="U47" i="26" s="1"/>
  <c r="S46" i="26"/>
  <c r="R46" i="26"/>
  <c r="Q46" i="26"/>
  <c r="P46" i="26"/>
  <c r="E46" i="26"/>
  <c r="U46" i="26" s="1"/>
  <c r="S45" i="26"/>
  <c r="R45" i="26"/>
  <c r="Q45" i="26"/>
  <c r="P45" i="26"/>
  <c r="E45" i="26"/>
  <c r="U45" i="26" s="1"/>
  <c r="S44" i="26"/>
  <c r="R44" i="26"/>
  <c r="Q44" i="26"/>
  <c r="P44" i="26"/>
  <c r="E44" i="26"/>
  <c r="U44" i="26" s="1"/>
  <c r="O42" i="26"/>
  <c r="S42" i="26" s="1"/>
  <c r="N42" i="26"/>
  <c r="M42" i="26"/>
  <c r="L42" i="26"/>
  <c r="K42" i="26"/>
  <c r="J42" i="26"/>
  <c r="I42" i="26"/>
  <c r="H42" i="26"/>
  <c r="G42" i="26"/>
  <c r="F42" i="26"/>
  <c r="C42" i="26"/>
  <c r="B42" i="26"/>
  <c r="E42" i="26" s="1"/>
  <c r="S41" i="26"/>
  <c r="R41" i="26"/>
  <c r="Q41" i="26"/>
  <c r="P41" i="26"/>
  <c r="E41" i="26"/>
  <c r="U41" i="26" s="1"/>
  <c r="U40" i="26"/>
  <c r="S40" i="26"/>
  <c r="R40" i="26"/>
  <c r="Q40" i="26"/>
  <c r="P40" i="26"/>
  <c r="E40" i="26"/>
  <c r="T40" i="26" s="1"/>
  <c r="T39" i="26"/>
  <c r="S39" i="26"/>
  <c r="R39" i="26"/>
  <c r="Q39" i="26"/>
  <c r="P39" i="26"/>
  <c r="E39" i="26"/>
  <c r="U39" i="26" s="1"/>
  <c r="T38" i="26"/>
  <c r="S38" i="26"/>
  <c r="R38" i="26"/>
  <c r="Q38" i="26"/>
  <c r="U38" i="26" s="1"/>
  <c r="P38" i="26"/>
  <c r="E38" i="26"/>
  <c r="S37" i="26"/>
  <c r="R37" i="26"/>
  <c r="Q37" i="26"/>
  <c r="U37" i="26" s="1"/>
  <c r="P37" i="26"/>
  <c r="T37" i="26" s="1"/>
  <c r="E37" i="26"/>
  <c r="R35" i="26"/>
  <c r="O35" i="26"/>
  <c r="N35" i="26"/>
  <c r="M35" i="26"/>
  <c r="S35" i="26" s="1"/>
  <c r="L35" i="26"/>
  <c r="K35" i="26"/>
  <c r="J35" i="26"/>
  <c r="I35" i="26"/>
  <c r="Q35" i="26" s="1"/>
  <c r="H35" i="26"/>
  <c r="P35" i="26" s="1"/>
  <c r="G35" i="26"/>
  <c r="F35" i="26"/>
  <c r="E35" i="26"/>
  <c r="C35" i="26"/>
  <c r="B35" i="26"/>
  <c r="S34" i="26"/>
  <c r="R34" i="26"/>
  <c r="Q34" i="26"/>
  <c r="U34" i="26" s="1"/>
  <c r="P34" i="26"/>
  <c r="T34" i="26" s="1"/>
  <c r="E34" i="26"/>
  <c r="O32" i="26"/>
  <c r="N32" i="26"/>
  <c r="M32" i="26"/>
  <c r="S32" i="26" s="1"/>
  <c r="L32" i="26"/>
  <c r="R32" i="26" s="1"/>
  <c r="K32" i="26"/>
  <c r="J32" i="26"/>
  <c r="I32" i="26"/>
  <c r="Q32" i="26" s="1"/>
  <c r="H32" i="26"/>
  <c r="G32" i="26"/>
  <c r="F32" i="26"/>
  <c r="C32" i="26"/>
  <c r="B32" i="26"/>
  <c r="E32" i="26" s="1"/>
  <c r="U31" i="26"/>
  <c r="T31" i="26"/>
  <c r="S31" i="26"/>
  <c r="R31" i="26"/>
  <c r="Q31" i="26"/>
  <c r="P31" i="26"/>
  <c r="E31" i="26"/>
  <c r="S30" i="26"/>
  <c r="R30" i="26"/>
  <c r="Q30" i="26"/>
  <c r="P30" i="26"/>
  <c r="E30" i="26"/>
  <c r="U30" i="26" s="1"/>
  <c r="S29" i="26"/>
  <c r="R29" i="26"/>
  <c r="Q29" i="26"/>
  <c r="P29" i="26"/>
  <c r="E29" i="26"/>
  <c r="U29" i="26" s="1"/>
  <c r="S28" i="26"/>
  <c r="R28" i="26"/>
  <c r="Q28" i="26"/>
  <c r="P28" i="26"/>
  <c r="E28" i="26"/>
  <c r="T28" i="26" s="1"/>
  <c r="O26" i="26"/>
  <c r="N26" i="26"/>
  <c r="M26" i="26"/>
  <c r="L26" i="26"/>
  <c r="K26" i="26"/>
  <c r="J26" i="26"/>
  <c r="I26" i="26"/>
  <c r="H26" i="26"/>
  <c r="G26" i="26"/>
  <c r="F26" i="26"/>
  <c r="E26" i="26"/>
  <c r="C26" i="26"/>
  <c r="B26" i="26"/>
  <c r="S25" i="26"/>
  <c r="R25" i="26"/>
  <c r="Q25" i="26"/>
  <c r="P25" i="26"/>
  <c r="E25" i="26"/>
  <c r="T25" i="26" s="1"/>
  <c r="S24" i="26"/>
  <c r="R24" i="26"/>
  <c r="Q24" i="26"/>
  <c r="P24" i="26"/>
  <c r="E24" i="26"/>
  <c r="U24" i="26" s="1"/>
  <c r="U23" i="26"/>
  <c r="S23" i="26"/>
  <c r="R23" i="26"/>
  <c r="Q23" i="26"/>
  <c r="P23" i="26"/>
  <c r="E23" i="26"/>
  <c r="T23" i="26" s="1"/>
  <c r="U22" i="26"/>
  <c r="T22" i="26"/>
  <c r="S22" i="26"/>
  <c r="R22" i="26"/>
  <c r="Q22" i="26"/>
  <c r="P22" i="26"/>
  <c r="E22" i="26"/>
  <c r="U21" i="26"/>
  <c r="T21" i="26"/>
  <c r="S21" i="26"/>
  <c r="R21" i="26"/>
  <c r="Q21" i="26"/>
  <c r="P21" i="26"/>
  <c r="E21" i="26"/>
  <c r="U20" i="26"/>
  <c r="T20" i="26"/>
  <c r="S20" i="26"/>
  <c r="R20" i="26"/>
  <c r="Q20" i="26"/>
  <c r="P20" i="26"/>
  <c r="E20" i="26"/>
  <c r="S19" i="26"/>
  <c r="R19" i="26"/>
  <c r="Q19" i="26"/>
  <c r="P19" i="26"/>
  <c r="E19" i="26"/>
  <c r="U19" i="26" s="1"/>
  <c r="O17" i="26"/>
  <c r="N17" i="26"/>
  <c r="M17" i="26"/>
  <c r="S17" i="26" s="1"/>
  <c r="L17" i="26"/>
  <c r="R17" i="26" s="1"/>
  <c r="K17" i="26"/>
  <c r="J17" i="26"/>
  <c r="I17" i="26"/>
  <c r="Q17" i="26" s="1"/>
  <c r="H17" i="26"/>
  <c r="P17" i="26" s="1"/>
  <c r="G17" i="26"/>
  <c r="F17" i="26"/>
  <c r="C17" i="26"/>
  <c r="E17" i="26" s="1"/>
  <c r="B17" i="26"/>
  <c r="S16" i="26"/>
  <c r="R16" i="26"/>
  <c r="Q16" i="26"/>
  <c r="P16" i="26"/>
  <c r="E16" i="26"/>
  <c r="U16" i="26" s="1"/>
  <c r="S15" i="26"/>
  <c r="R15" i="26"/>
  <c r="Q15" i="26"/>
  <c r="P15" i="26"/>
  <c r="E15" i="26"/>
  <c r="U15" i="26" s="1"/>
  <c r="S14" i="26"/>
  <c r="R14" i="26"/>
  <c r="Q14" i="26"/>
  <c r="P14" i="26"/>
  <c r="E14" i="26"/>
  <c r="T14" i="26" s="1"/>
  <c r="S13" i="26"/>
  <c r="R13" i="26"/>
  <c r="Q13" i="26"/>
  <c r="P13" i="26"/>
  <c r="E13" i="26"/>
  <c r="U13" i="26" s="1"/>
  <c r="U12" i="26"/>
  <c r="S12" i="26"/>
  <c r="R12" i="26"/>
  <c r="Q12" i="26"/>
  <c r="P12" i="26"/>
  <c r="E12" i="26"/>
  <c r="T12" i="26" s="1"/>
  <c r="U11" i="26"/>
  <c r="T11" i="26"/>
  <c r="S11" i="26"/>
  <c r="R11" i="26"/>
  <c r="Q11" i="26"/>
  <c r="P11" i="26"/>
  <c r="E11" i="26"/>
  <c r="T10" i="26"/>
  <c r="S10" i="26"/>
  <c r="R10" i="26"/>
  <c r="Q10" i="26"/>
  <c r="U10" i="26" s="1"/>
  <c r="P10" i="26"/>
  <c r="E10" i="26"/>
  <c r="U9" i="26"/>
  <c r="T9" i="26"/>
  <c r="S9" i="26"/>
  <c r="R9" i="26"/>
  <c r="Q9" i="26"/>
  <c r="P9" i="26"/>
  <c r="E9" i="26"/>
  <c r="S96" i="25"/>
  <c r="R96" i="25"/>
  <c r="Q96" i="25"/>
  <c r="P96" i="25"/>
  <c r="E96" i="25"/>
  <c r="U96" i="25" s="1"/>
  <c r="S95" i="25"/>
  <c r="R95" i="25"/>
  <c r="Q95" i="25"/>
  <c r="P95" i="25"/>
  <c r="E95" i="25"/>
  <c r="U95" i="25" s="1"/>
  <c r="S94" i="25"/>
  <c r="R94" i="25"/>
  <c r="Q94" i="25"/>
  <c r="P94" i="25"/>
  <c r="E94" i="25"/>
  <c r="T94" i="25" s="1"/>
  <c r="S93" i="25"/>
  <c r="R93" i="25"/>
  <c r="Q93" i="25"/>
  <c r="P93" i="25"/>
  <c r="E93" i="25"/>
  <c r="U92" i="25"/>
  <c r="S92" i="25"/>
  <c r="R92" i="25"/>
  <c r="Q92" i="25"/>
  <c r="P92" i="25"/>
  <c r="E92" i="25"/>
  <c r="T92" i="25" s="1"/>
  <c r="U91" i="25"/>
  <c r="T91" i="25"/>
  <c r="S91" i="25"/>
  <c r="R91" i="25"/>
  <c r="Q91" i="25"/>
  <c r="P91" i="25"/>
  <c r="E91" i="25"/>
  <c r="U90" i="25"/>
  <c r="T90" i="25"/>
  <c r="S90" i="25"/>
  <c r="R90" i="25"/>
  <c r="Q90" i="25"/>
  <c r="P90" i="25"/>
  <c r="E90" i="25"/>
  <c r="U89" i="25"/>
  <c r="T89" i="25"/>
  <c r="S89" i="25"/>
  <c r="R89" i="25"/>
  <c r="Q89" i="25"/>
  <c r="P89" i="25"/>
  <c r="E89" i="25"/>
  <c r="S88" i="25"/>
  <c r="R88" i="25"/>
  <c r="R87" i="25" s="1"/>
  <c r="Q88" i="25"/>
  <c r="P88" i="25"/>
  <c r="E88" i="25"/>
  <c r="V75" i="25"/>
  <c r="O75" i="25"/>
  <c r="N75" i="25"/>
  <c r="M75" i="25"/>
  <c r="S75" i="25" s="1"/>
  <c r="L75" i="25"/>
  <c r="K75" i="25"/>
  <c r="J75" i="25"/>
  <c r="I75" i="25"/>
  <c r="H75" i="25"/>
  <c r="G75" i="25"/>
  <c r="F75" i="25"/>
  <c r="C75" i="25"/>
  <c r="B75" i="25"/>
  <c r="V74" i="25"/>
  <c r="R74" i="25"/>
  <c r="Q74" i="25"/>
  <c r="O74" i="25"/>
  <c r="S74" i="25" s="1"/>
  <c r="N74" i="25"/>
  <c r="M74" i="25"/>
  <c r="L74" i="25"/>
  <c r="K74" i="25"/>
  <c r="J74" i="25"/>
  <c r="I74" i="25"/>
  <c r="H74" i="25"/>
  <c r="P74" i="25" s="1"/>
  <c r="G74" i="25"/>
  <c r="F74" i="25"/>
  <c r="C74" i="25"/>
  <c r="B74" i="25"/>
  <c r="E74" i="25" s="1"/>
  <c r="V73" i="25"/>
  <c r="S73" i="25"/>
  <c r="O73" i="25"/>
  <c r="N73" i="25"/>
  <c r="M73" i="25"/>
  <c r="L73" i="25"/>
  <c r="R73" i="25" s="1"/>
  <c r="K73" i="25"/>
  <c r="J73" i="25"/>
  <c r="I73" i="25"/>
  <c r="H73" i="25"/>
  <c r="G73" i="25"/>
  <c r="F73" i="25"/>
  <c r="C73" i="25"/>
  <c r="B73" i="25"/>
  <c r="S72" i="25"/>
  <c r="R72" i="25"/>
  <c r="Q72" i="25"/>
  <c r="P72" i="25"/>
  <c r="E72" i="25"/>
  <c r="U71" i="25"/>
  <c r="S71" i="25"/>
  <c r="R71" i="25"/>
  <c r="Q71" i="25"/>
  <c r="P71" i="25"/>
  <c r="E71" i="25"/>
  <c r="T71" i="25" s="1"/>
  <c r="V69" i="25"/>
  <c r="O69" i="25"/>
  <c r="N69" i="25"/>
  <c r="M69" i="25"/>
  <c r="L69" i="25"/>
  <c r="K69" i="25"/>
  <c r="J69" i="25"/>
  <c r="I69" i="25"/>
  <c r="H69" i="25"/>
  <c r="G69" i="25"/>
  <c r="F69" i="25"/>
  <c r="C69" i="25"/>
  <c r="B69" i="25"/>
  <c r="O68" i="25"/>
  <c r="N68" i="25"/>
  <c r="M68" i="25"/>
  <c r="S68" i="25" s="1"/>
  <c r="L68" i="25"/>
  <c r="R68" i="25" s="1"/>
  <c r="K68" i="25"/>
  <c r="J68" i="25"/>
  <c r="I68" i="25"/>
  <c r="H68" i="25"/>
  <c r="G68" i="25"/>
  <c r="F68" i="25"/>
  <c r="C68" i="25"/>
  <c r="B68" i="25"/>
  <c r="S67" i="25"/>
  <c r="R67" i="25"/>
  <c r="Q67" i="25"/>
  <c r="P67" i="25"/>
  <c r="E67" i="25"/>
  <c r="S66" i="25"/>
  <c r="R66" i="25"/>
  <c r="Q66" i="25"/>
  <c r="P66" i="25"/>
  <c r="E66" i="25"/>
  <c r="U65" i="25"/>
  <c r="S65" i="25"/>
  <c r="R65" i="25"/>
  <c r="Q65" i="25"/>
  <c r="P65" i="25"/>
  <c r="E65" i="25"/>
  <c r="T65" i="25" s="1"/>
  <c r="U64" i="25"/>
  <c r="T64" i="25"/>
  <c r="S64" i="25"/>
  <c r="R64" i="25"/>
  <c r="Q64" i="25"/>
  <c r="P64" i="25"/>
  <c r="E64" i="25"/>
  <c r="S63" i="25"/>
  <c r="R63" i="25"/>
  <c r="Q63" i="25"/>
  <c r="P63" i="25"/>
  <c r="E63" i="25"/>
  <c r="U63" i="25" s="1"/>
  <c r="O61" i="25"/>
  <c r="N61" i="25"/>
  <c r="M61" i="25"/>
  <c r="S61" i="25" s="1"/>
  <c r="L61" i="25"/>
  <c r="R61" i="25" s="1"/>
  <c r="K61" i="25"/>
  <c r="J61" i="25"/>
  <c r="I61" i="25"/>
  <c r="Q61" i="25" s="1"/>
  <c r="H61" i="25"/>
  <c r="C61" i="25"/>
  <c r="B61" i="25"/>
  <c r="S60" i="25"/>
  <c r="R60" i="25"/>
  <c r="Q60" i="25"/>
  <c r="P60" i="25"/>
  <c r="E60" i="25"/>
  <c r="U60" i="25" s="1"/>
  <c r="S59" i="25"/>
  <c r="R59" i="25"/>
  <c r="Q59" i="25"/>
  <c r="P59" i="25"/>
  <c r="E59" i="25"/>
  <c r="U59" i="25" s="1"/>
  <c r="S58" i="25"/>
  <c r="R58" i="25"/>
  <c r="Q58" i="25"/>
  <c r="P58" i="25"/>
  <c r="E58" i="25"/>
  <c r="S57" i="25"/>
  <c r="R57" i="25"/>
  <c r="Q57" i="25"/>
  <c r="P57" i="25"/>
  <c r="E57" i="25"/>
  <c r="V55" i="25"/>
  <c r="O55" i="25"/>
  <c r="N55" i="25"/>
  <c r="M55" i="25"/>
  <c r="S55" i="25" s="1"/>
  <c r="L55" i="25"/>
  <c r="R55" i="25" s="1"/>
  <c r="K55" i="25"/>
  <c r="J55" i="25"/>
  <c r="I55" i="25"/>
  <c r="H55" i="25"/>
  <c r="G55" i="25"/>
  <c r="F55" i="25"/>
  <c r="C55" i="25"/>
  <c r="B55" i="25"/>
  <c r="S54" i="25"/>
  <c r="R54" i="25"/>
  <c r="Q54" i="25"/>
  <c r="P54" i="25"/>
  <c r="E54" i="25"/>
  <c r="S53" i="25"/>
  <c r="R53" i="25"/>
  <c r="Q53" i="25"/>
  <c r="P53" i="25"/>
  <c r="E53" i="25"/>
  <c r="U52" i="25"/>
  <c r="S52" i="25"/>
  <c r="R52" i="25"/>
  <c r="Q52" i="25"/>
  <c r="P52" i="25"/>
  <c r="E52" i="25"/>
  <c r="T52" i="25" s="1"/>
  <c r="S51" i="25"/>
  <c r="R51" i="25"/>
  <c r="Q51" i="25"/>
  <c r="P51" i="25"/>
  <c r="E51" i="25"/>
  <c r="U51" i="25" s="1"/>
  <c r="U50" i="25"/>
  <c r="S50" i="25"/>
  <c r="R50" i="25"/>
  <c r="Q50" i="25"/>
  <c r="P50" i="25"/>
  <c r="E50" i="25"/>
  <c r="T50" i="25" s="1"/>
  <c r="T49" i="25"/>
  <c r="S49" i="25"/>
  <c r="R49" i="25"/>
  <c r="Q49" i="25"/>
  <c r="P49" i="25"/>
  <c r="E49" i="25"/>
  <c r="U49" i="25" s="1"/>
  <c r="S48" i="25"/>
  <c r="R48" i="25"/>
  <c r="Q48" i="25"/>
  <c r="P48" i="25"/>
  <c r="E48" i="25"/>
  <c r="U48" i="25" s="1"/>
  <c r="S47" i="25"/>
  <c r="R47" i="25"/>
  <c r="Q47" i="25"/>
  <c r="P47" i="25"/>
  <c r="E47" i="25"/>
  <c r="U47" i="25" s="1"/>
  <c r="S46" i="25"/>
  <c r="R46" i="25"/>
  <c r="Q46" i="25"/>
  <c r="P46" i="25"/>
  <c r="E46" i="25"/>
  <c r="S45" i="25"/>
  <c r="R45" i="25"/>
  <c r="Q45" i="25"/>
  <c r="P45" i="25"/>
  <c r="E45" i="25"/>
  <c r="U44" i="25"/>
  <c r="S44" i="25"/>
  <c r="R44" i="25"/>
  <c r="Q44" i="25"/>
  <c r="P44" i="25"/>
  <c r="E44" i="25"/>
  <c r="T44" i="25" s="1"/>
  <c r="O42" i="25"/>
  <c r="N42" i="25"/>
  <c r="M42" i="25"/>
  <c r="S42" i="25" s="1"/>
  <c r="L42" i="25"/>
  <c r="R42" i="25" s="1"/>
  <c r="K42" i="25"/>
  <c r="J42" i="25"/>
  <c r="I42" i="25"/>
  <c r="H42" i="25"/>
  <c r="G42" i="25"/>
  <c r="F42" i="25"/>
  <c r="C42" i="25"/>
  <c r="B42" i="25"/>
  <c r="E42" i="25" s="1"/>
  <c r="U41" i="25"/>
  <c r="S41" i="25"/>
  <c r="R41" i="25"/>
  <c r="Q41" i="25"/>
  <c r="P41" i="25"/>
  <c r="E41" i="25"/>
  <c r="T41" i="25" s="1"/>
  <c r="U40" i="25"/>
  <c r="T40" i="25"/>
  <c r="S40" i="25"/>
  <c r="R40" i="25"/>
  <c r="Q40" i="25"/>
  <c r="P40" i="25"/>
  <c r="E40" i="25"/>
  <c r="U39" i="25"/>
  <c r="T39" i="25"/>
  <c r="S39" i="25"/>
  <c r="R39" i="25"/>
  <c r="Q39" i="25"/>
  <c r="P39" i="25"/>
  <c r="E39" i="25"/>
  <c r="T38" i="25"/>
  <c r="S38" i="25"/>
  <c r="R38" i="25"/>
  <c r="Q38" i="25"/>
  <c r="U38" i="25" s="1"/>
  <c r="P38" i="25"/>
  <c r="E38" i="25"/>
  <c r="S37" i="25"/>
  <c r="R37" i="25"/>
  <c r="Q37" i="25"/>
  <c r="P37" i="25"/>
  <c r="E37" i="25"/>
  <c r="O35" i="25"/>
  <c r="N35" i="25"/>
  <c r="M35" i="25"/>
  <c r="L35" i="25"/>
  <c r="K35" i="25"/>
  <c r="J35" i="25"/>
  <c r="I35" i="25"/>
  <c r="Q35" i="25" s="1"/>
  <c r="H35" i="25"/>
  <c r="G35" i="25"/>
  <c r="F35" i="25"/>
  <c r="C35" i="25"/>
  <c r="E35" i="25" s="1"/>
  <c r="B35" i="25"/>
  <c r="S34" i="25"/>
  <c r="R34" i="25"/>
  <c r="Q34" i="25"/>
  <c r="P34" i="25"/>
  <c r="E34" i="25"/>
  <c r="O32" i="25"/>
  <c r="N32" i="25"/>
  <c r="M32" i="25"/>
  <c r="S32" i="25" s="1"/>
  <c r="L32" i="25"/>
  <c r="R32" i="25" s="1"/>
  <c r="K32" i="25"/>
  <c r="J32" i="25"/>
  <c r="I32" i="25"/>
  <c r="H32" i="25"/>
  <c r="P32" i="25" s="1"/>
  <c r="G32" i="25"/>
  <c r="F32" i="25"/>
  <c r="C32" i="25"/>
  <c r="B32" i="25"/>
  <c r="S31" i="25"/>
  <c r="R31" i="25"/>
  <c r="Q31" i="25"/>
  <c r="P31" i="25"/>
  <c r="E31" i="25"/>
  <c r="U31" i="25" s="1"/>
  <c r="S30" i="25"/>
  <c r="R30" i="25"/>
  <c r="Q30" i="25"/>
  <c r="P30" i="25"/>
  <c r="E30" i="25"/>
  <c r="U30" i="25" s="1"/>
  <c r="S29" i="25"/>
  <c r="R29" i="25"/>
  <c r="Q29" i="25"/>
  <c r="P29" i="25"/>
  <c r="E29" i="25"/>
  <c r="S28" i="25"/>
  <c r="R28" i="25"/>
  <c r="Q28" i="25"/>
  <c r="P28" i="25"/>
  <c r="E28" i="25"/>
  <c r="O26" i="25"/>
  <c r="N26" i="25"/>
  <c r="M26" i="25"/>
  <c r="S26" i="25" s="1"/>
  <c r="L26" i="25"/>
  <c r="R26" i="25" s="1"/>
  <c r="K26" i="25"/>
  <c r="J26" i="25"/>
  <c r="I26" i="25"/>
  <c r="H26" i="25"/>
  <c r="G26" i="25"/>
  <c r="F26" i="25"/>
  <c r="C26" i="25"/>
  <c r="B26" i="25"/>
  <c r="E26" i="25" s="1"/>
  <c r="S25" i="25"/>
  <c r="R25" i="25"/>
  <c r="Q25" i="25"/>
  <c r="P25" i="25"/>
  <c r="E25" i="25"/>
  <c r="U24" i="25"/>
  <c r="S24" i="25"/>
  <c r="R24" i="25"/>
  <c r="Q24" i="25"/>
  <c r="P24" i="25"/>
  <c r="E24" i="25"/>
  <c r="T24" i="25" s="1"/>
  <c r="U23" i="25"/>
  <c r="T23" i="25"/>
  <c r="S23" i="25"/>
  <c r="R23" i="25"/>
  <c r="Q23" i="25"/>
  <c r="P23" i="25"/>
  <c r="E23" i="25"/>
  <c r="U22" i="25"/>
  <c r="T22" i="25"/>
  <c r="S22" i="25"/>
  <c r="R22" i="25"/>
  <c r="Q22" i="25"/>
  <c r="P22" i="25"/>
  <c r="E22" i="25"/>
  <c r="U21" i="25"/>
  <c r="T21" i="25"/>
  <c r="S21" i="25"/>
  <c r="R21" i="25"/>
  <c r="Q21" i="25"/>
  <c r="P21" i="25"/>
  <c r="E21" i="25"/>
  <c r="S20" i="25"/>
  <c r="R20" i="25"/>
  <c r="Q20" i="25"/>
  <c r="P20" i="25"/>
  <c r="E20" i="25"/>
  <c r="U20" i="25" s="1"/>
  <c r="S19" i="25"/>
  <c r="R19" i="25"/>
  <c r="Q19" i="25"/>
  <c r="P19" i="25"/>
  <c r="E19" i="25"/>
  <c r="U19" i="25" s="1"/>
  <c r="O17" i="25"/>
  <c r="N17" i="25"/>
  <c r="M17" i="25"/>
  <c r="S17" i="25" s="1"/>
  <c r="L17" i="25"/>
  <c r="K17" i="25"/>
  <c r="J17" i="25"/>
  <c r="I17" i="25"/>
  <c r="Q17" i="25" s="1"/>
  <c r="H17" i="25"/>
  <c r="G17" i="25"/>
  <c r="F17" i="25"/>
  <c r="E17" i="25"/>
  <c r="C17" i="25"/>
  <c r="B17" i="25"/>
  <c r="S16" i="25"/>
  <c r="R16" i="25"/>
  <c r="Q16" i="25"/>
  <c r="P16" i="25"/>
  <c r="E16" i="25"/>
  <c r="U16" i="25" s="1"/>
  <c r="S15" i="25"/>
  <c r="R15" i="25"/>
  <c r="Q15" i="25"/>
  <c r="P15" i="25"/>
  <c r="E15" i="25"/>
  <c r="S14" i="25"/>
  <c r="R14" i="25"/>
  <c r="Q14" i="25"/>
  <c r="P14" i="25"/>
  <c r="E14" i="25"/>
  <c r="U13" i="25"/>
  <c r="S13" i="25"/>
  <c r="R13" i="25"/>
  <c r="Q13" i="25"/>
  <c r="P13" i="25"/>
  <c r="E13" i="25"/>
  <c r="T13" i="25" s="1"/>
  <c r="U12" i="25"/>
  <c r="T12" i="25"/>
  <c r="S12" i="25"/>
  <c r="R12" i="25"/>
  <c r="Q12" i="25"/>
  <c r="P12" i="25"/>
  <c r="E12" i="25"/>
  <c r="U11" i="25"/>
  <c r="T11" i="25"/>
  <c r="S11" i="25"/>
  <c r="R11" i="25"/>
  <c r="Q11" i="25"/>
  <c r="P11" i="25"/>
  <c r="E11" i="25"/>
  <c r="T10" i="25"/>
  <c r="S10" i="25"/>
  <c r="R10" i="25"/>
  <c r="Q10" i="25"/>
  <c r="U10" i="25" s="1"/>
  <c r="P10" i="25"/>
  <c r="E10" i="25"/>
  <c r="S9" i="25"/>
  <c r="R9" i="25"/>
  <c r="Q9" i="25"/>
  <c r="P9" i="25"/>
  <c r="E9" i="25"/>
  <c r="S96" i="24"/>
  <c r="R96" i="24"/>
  <c r="Q96" i="24"/>
  <c r="P96" i="24"/>
  <c r="E96" i="24"/>
  <c r="U96" i="24" s="1"/>
  <c r="S95" i="24"/>
  <c r="R95" i="24"/>
  <c r="Q95" i="24"/>
  <c r="P95" i="24"/>
  <c r="E95" i="24"/>
  <c r="S94" i="24"/>
  <c r="R94" i="24"/>
  <c r="Q94" i="24"/>
  <c r="P94" i="24"/>
  <c r="E94" i="24"/>
  <c r="U93" i="24"/>
  <c r="S93" i="24"/>
  <c r="R93" i="24"/>
  <c r="Q93" i="24"/>
  <c r="P93" i="24"/>
  <c r="E93" i="24"/>
  <c r="T93" i="24" s="1"/>
  <c r="U92" i="24"/>
  <c r="T92" i="24"/>
  <c r="S92" i="24"/>
  <c r="R92" i="24"/>
  <c r="Q92" i="24"/>
  <c r="P92" i="24"/>
  <c r="E92" i="24"/>
  <c r="U91" i="24"/>
  <c r="T91" i="24"/>
  <c r="S91" i="24"/>
  <c r="R91" i="24"/>
  <c r="Q91" i="24"/>
  <c r="P91" i="24"/>
  <c r="E91" i="24"/>
  <c r="U90" i="24"/>
  <c r="T90" i="24"/>
  <c r="S90" i="24"/>
  <c r="R90" i="24"/>
  <c r="Q90" i="24"/>
  <c r="P90" i="24"/>
  <c r="E90" i="24"/>
  <c r="S89" i="24"/>
  <c r="R89" i="24"/>
  <c r="Q89" i="24"/>
  <c r="P89" i="24"/>
  <c r="E89" i="24"/>
  <c r="U89" i="24" s="1"/>
  <c r="S88" i="24"/>
  <c r="R88" i="24"/>
  <c r="Q88" i="24"/>
  <c r="P88" i="24"/>
  <c r="E88" i="24"/>
  <c r="O75" i="24"/>
  <c r="N75" i="24"/>
  <c r="M75" i="24"/>
  <c r="L75" i="24"/>
  <c r="K75" i="24"/>
  <c r="J75" i="24"/>
  <c r="I75" i="24"/>
  <c r="H75" i="24"/>
  <c r="G75" i="24"/>
  <c r="F75" i="24"/>
  <c r="C75" i="24"/>
  <c r="B75" i="24"/>
  <c r="O74" i="24"/>
  <c r="N74" i="24"/>
  <c r="M74" i="24"/>
  <c r="S74" i="24" s="1"/>
  <c r="L74" i="24"/>
  <c r="K74" i="24"/>
  <c r="J74" i="24"/>
  <c r="I74" i="24"/>
  <c r="H74" i="24"/>
  <c r="P74" i="24" s="1"/>
  <c r="G74" i="24"/>
  <c r="F74" i="24"/>
  <c r="C74" i="24"/>
  <c r="E74" i="24" s="1"/>
  <c r="B74" i="24"/>
  <c r="O73" i="24"/>
  <c r="N73" i="24"/>
  <c r="R73" i="24" s="1"/>
  <c r="M73" i="24"/>
  <c r="S73" i="24" s="1"/>
  <c r="L73" i="24"/>
  <c r="K73" i="24"/>
  <c r="J73" i="24"/>
  <c r="I73" i="24"/>
  <c r="Q73" i="24" s="1"/>
  <c r="H73" i="24"/>
  <c r="P73" i="24" s="1"/>
  <c r="G73" i="24"/>
  <c r="F73" i="24"/>
  <c r="E73" i="24"/>
  <c r="C73" i="24"/>
  <c r="B73" i="24"/>
  <c r="U72" i="24"/>
  <c r="T72" i="24"/>
  <c r="S72" i="24"/>
  <c r="R72" i="24"/>
  <c r="Q72" i="24"/>
  <c r="P72" i="24"/>
  <c r="E72" i="24"/>
  <c r="S71" i="24"/>
  <c r="R71" i="24"/>
  <c r="Q71" i="24"/>
  <c r="P71" i="24"/>
  <c r="E71" i="24"/>
  <c r="O69" i="24"/>
  <c r="N69" i="24"/>
  <c r="M69" i="24"/>
  <c r="S69" i="24" s="1"/>
  <c r="L69" i="24"/>
  <c r="K69" i="24"/>
  <c r="J69" i="24"/>
  <c r="I69" i="24"/>
  <c r="H69" i="24"/>
  <c r="G69" i="24"/>
  <c r="F69" i="24"/>
  <c r="C69" i="24"/>
  <c r="B69" i="24"/>
  <c r="R68" i="24"/>
  <c r="O68" i="24"/>
  <c r="N68" i="24"/>
  <c r="M68" i="24"/>
  <c r="S68" i="24" s="1"/>
  <c r="L68" i="24"/>
  <c r="K68" i="24"/>
  <c r="J68" i="24"/>
  <c r="I68" i="24"/>
  <c r="H68" i="24"/>
  <c r="G68" i="24"/>
  <c r="F68" i="24"/>
  <c r="C68" i="24"/>
  <c r="B68" i="24"/>
  <c r="E68" i="24" s="1"/>
  <c r="U67" i="24"/>
  <c r="T67" i="24"/>
  <c r="S67" i="24"/>
  <c r="R67" i="24"/>
  <c r="Q67" i="24"/>
  <c r="P67" i="24"/>
  <c r="E67" i="24"/>
  <c r="S66" i="24"/>
  <c r="R66" i="24"/>
  <c r="Q66" i="24"/>
  <c r="P66" i="24"/>
  <c r="E66" i="24"/>
  <c r="S65" i="24"/>
  <c r="R65" i="24"/>
  <c r="Q65" i="24"/>
  <c r="P65" i="24"/>
  <c r="E65" i="24"/>
  <c r="U65" i="24" s="1"/>
  <c r="S64" i="24"/>
  <c r="R64" i="24"/>
  <c r="Q64" i="24"/>
  <c r="P64" i="24"/>
  <c r="E64" i="24"/>
  <c r="T64" i="24" s="1"/>
  <c r="S63" i="24"/>
  <c r="R63" i="24"/>
  <c r="Q63" i="24"/>
  <c r="P63" i="24"/>
  <c r="E63" i="24"/>
  <c r="T63" i="24" s="1"/>
  <c r="O61" i="24"/>
  <c r="N61" i="24"/>
  <c r="M61" i="24"/>
  <c r="S61" i="24" s="1"/>
  <c r="L61" i="24"/>
  <c r="R61" i="24" s="1"/>
  <c r="K61" i="24"/>
  <c r="J61" i="24"/>
  <c r="I61" i="24"/>
  <c r="H61" i="24"/>
  <c r="C61" i="24"/>
  <c r="B61" i="24"/>
  <c r="U60" i="24"/>
  <c r="T60" i="24"/>
  <c r="S60" i="24"/>
  <c r="R60" i="24"/>
  <c r="Q60" i="24"/>
  <c r="P60" i="24"/>
  <c r="E60" i="24"/>
  <c r="S59" i="24"/>
  <c r="R59" i="24"/>
  <c r="Q59" i="24"/>
  <c r="P59" i="24"/>
  <c r="E59" i="24"/>
  <c r="U59" i="24" s="1"/>
  <c r="S58" i="24"/>
  <c r="R58" i="24"/>
  <c r="Q58" i="24"/>
  <c r="P58" i="24"/>
  <c r="E58" i="24"/>
  <c r="U58" i="24" s="1"/>
  <c r="S57" i="24"/>
  <c r="R57" i="24"/>
  <c r="Q57" i="24"/>
  <c r="P57" i="24"/>
  <c r="E57" i="24"/>
  <c r="O55" i="24"/>
  <c r="N55" i="24"/>
  <c r="M55" i="24"/>
  <c r="L55" i="24"/>
  <c r="K55" i="24"/>
  <c r="J55" i="24"/>
  <c r="I55" i="24"/>
  <c r="H55" i="24"/>
  <c r="G55" i="24"/>
  <c r="F55" i="24"/>
  <c r="C55" i="24"/>
  <c r="E55" i="24" s="1"/>
  <c r="B55" i="24"/>
  <c r="S54" i="24"/>
  <c r="R54" i="24"/>
  <c r="Q54" i="24"/>
  <c r="P54" i="24"/>
  <c r="E54" i="24"/>
  <c r="S53" i="24"/>
  <c r="R53" i="24"/>
  <c r="Q53" i="24"/>
  <c r="P53" i="24"/>
  <c r="E53" i="24"/>
  <c r="S52" i="24"/>
  <c r="R52" i="24"/>
  <c r="Q52" i="24"/>
  <c r="P52" i="24"/>
  <c r="E52" i="24"/>
  <c r="T52" i="24" s="1"/>
  <c r="S51" i="24"/>
  <c r="R51" i="24"/>
  <c r="Q51" i="24"/>
  <c r="P51" i="24"/>
  <c r="E51" i="24"/>
  <c r="U51" i="24" s="1"/>
  <c r="S50" i="24"/>
  <c r="R50" i="24"/>
  <c r="Q50" i="24"/>
  <c r="P50" i="24"/>
  <c r="E50" i="24"/>
  <c r="T50" i="24" s="1"/>
  <c r="S49" i="24"/>
  <c r="R49" i="24"/>
  <c r="Q49" i="24"/>
  <c r="P49" i="24"/>
  <c r="E49" i="24"/>
  <c r="U49" i="24" s="1"/>
  <c r="S48" i="24"/>
  <c r="R48" i="24"/>
  <c r="Q48" i="24"/>
  <c r="P48" i="24"/>
  <c r="E48" i="24"/>
  <c r="U48" i="24" s="1"/>
  <c r="U47" i="24"/>
  <c r="S47" i="24"/>
  <c r="R47" i="24"/>
  <c r="Q47" i="24"/>
  <c r="P47" i="24"/>
  <c r="E47" i="24"/>
  <c r="T47" i="24" s="1"/>
  <c r="S46" i="24"/>
  <c r="R46" i="24"/>
  <c r="Q46" i="24"/>
  <c r="P46" i="24"/>
  <c r="E46" i="24"/>
  <c r="S45" i="24"/>
  <c r="R45" i="24"/>
  <c r="Q45" i="24"/>
  <c r="P45" i="24"/>
  <c r="E45" i="24"/>
  <c r="S44" i="24"/>
  <c r="R44" i="24"/>
  <c r="Q44" i="24"/>
  <c r="P44" i="24"/>
  <c r="E44" i="24"/>
  <c r="T44" i="24" s="1"/>
  <c r="O42" i="24"/>
  <c r="N42" i="24"/>
  <c r="M42" i="24"/>
  <c r="S42" i="24" s="1"/>
  <c r="L42" i="24"/>
  <c r="R42" i="24" s="1"/>
  <c r="K42" i="24"/>
  <c r="J42" i="24"/>
  <c r="I42" i="24"/>
  <c r="H42" i="24"/>
  <c r="G42" i="24"/>
  <c r="F42" i="24"/>
  <c r="C42" i="24"/>
  <c r="E42" i="24" s="1"/>
  <c r="B42" i="24"/>
  <c r="U41" i="24"/>
  <c r="S41" i="24"/>
  <c r="R41" i="24"/>
  <c r="Q41" i="24"/>
  <c r="P41" i="24"/>
  <c r="E41" i="24"/>
  <c r="T41" i="24" s="1"/>
  <c r="T40" i="24"/>
  <c r="S40" i="24"/>
  <c r="R40" i="24"/>
  <c r="Q40" i="24"/>
  <c r="P40" i="24"/>
  <c r="E40" i="24"/>
  <c r="U40" i="24" s="1"/>
  <c r="S39" i="24"/>
  <c r="R39" i="24"/>
  <c r="Q39" i="24"/>
  <c r="P39" i="24"/>
  <c r="E39" i="24"/>
  <c r="T39" i="24" s="1"/>
  <c r="U38" i="24"/>
  <c r="T38" i="24"/>
  <c r="S38" i="24"/>
  <c r="R38" i="24"/>
  <c r="Q38" i="24"/>
  <c r="P38" i="24"/>
  <c r="E38" i="24"/>
  <c r="U37" i="24"/>
  <c r="T37" i="24"/>
  <c r="S37" i="24"/>
  <c r="R37" i="24"/>
  <c r="Q37" i="24"/>
  <c r="P37" i="24"/>
  <c r="E37" i="24"/>
  <c r="R35" i="24"/>
  <c r="O35" i="24"/>
  <c r="S35" i="24" s="1"/>
  <c r="N35" i="24"/>
  <c r="M35" i="24"/>
  <c r="L35" i="24"/>
  <c r="K35" i="24"/>
  <c r="J35" i="24"/>
  <c r="I35" i="24"/>
  <c r="Q35" i="24" s="1"/>
  <c r="H35" i="24"/>
  <c r="P35" i="24" s="1"/>
  <c r="G35" i="24"/>
  <c r="F35" i="24"/>
  <c r="C35" i="24"/>
  <c r="B35" i="24"/>
  <c r="E35" i="24" s="1"/>
  <c r="U34" i="24"/>
  <c r="T34" i="24"/>
  <c r="S34" i="24"/>
  <c r="R34" i="24"/>
  <c r="Q34" i="24"/>
  <c r="P34" i="24"/>
  <c r="E34" i="24"/>
  <c r="O32" i="24"/>
  <c r="N32" i="24"/>
  <c r="M32" i="24"/>
  <c r="S32" i="24" s="1"/>
  <c r="L32" i="24"/>
  <c r="R32" i="24" s="1"/>
  <c r="K32" i="24"/>
  <c r="J32" i="24"/>
  <c r="I32" i="24"/>
  <c r="H32" i="24"/>
  <c r="P32" i="24" s="1"/>
  <c r="G32" i="24"/>
  <c r="F32" i="24"/>
  <c r="C32" i="24"/>
  <c r="B32" i="24"/>
  <c r="E32" i="24" s="1"/>
  <c r="U31" i="24"/>
  <c r="T31" i="24"/>
  <c r="S31" i="24"/>
  <c r="R31" i="24"/>
  <c r="Q31" i="24"/>
  <c r="P31" i="24"/>
  <c r="E31" i="24"/>
  <c r="U30" i="24"/>
  <c r="T30" i="24"/>
  <c r="S30" i="24"/>
  <c r="R30" i="24"/>
  <c r="Q30" i="24"/>
  <c r="P30" i="24"/>
  <c r="E30" i="24"/>
  <c r="S29" i="24"/>
  <c r="R29" i="24"/>
  <c r="Q29" i="24"/>
  <c r="P29" i="24"/>
  <c r="E29" i="24"/>
  <c r="S28" i="24"/>
  <c r="R28" i="24"/>
  <c r="Q28" i="24"/>
  <c r="P28" i="24"/>
  <c r="E28" i="24"/>
  <c r="U28" i="24" s="1"/>
  <c r="O26" i="24"/>
  <c r="N26" i="24"/>
  <c r="M26" i="24"/>
  <c r="S26" i="24" s="1"/>
  <c r="L26" i="24"/>
  <c r="R26" i="24" s="1"/>
  <c r="K26" i="24"/>
  <c r="J26" i="24"/>
  <c r="I26" i="24"/>
  <c r="H26" i="24"/>
  <c r="G26" i="24"/>
  <c r="F26" i="24"/>
  <c r="E26" i="24"/>
  <c r="C26" i="24"/>
  <c r="B26" i="24"/>
  <c r="S25" i="24"/>
  <c r="R25" i="24"/>
  <c r="Q25" i="24"/>
  <c r="P25" i="24"/>
  <c r="E25" i="24"/>
  <c r="S24" i="24"/>
  <c r="R24" i="24"/>
  <c r="Q24" i="24"/>
  <c r="P24" i="24"/>
  <c r="E24" i="24"/>
  <c r="T24" i="24" s="1"/>
  <c r="T23" i="24"/>
  <c r="S23" i="24"/>
  <c r="R23" i="24"/>
  <c r="Q23" i="24"/>
  <c r="P23" i="24"/>
  <c r="E23" i="24"/>
  <c r="U23" i="24" s="1"/>
  <c r="U22" i="24"/>
  <c r="T22" i="24"/>
  <c r="S22" i="24"/>
  <c r="R22" i="24"/>
  <c r="Q22" i="24"/>
  <c r="P22" i="24"/>
  <c r="E22" i="24"/>
  <c r="U21" i="24"/>
  <c r="T21" i="24"/>
  <c r="S21" i="24"/>
  <c r="R21" i="24"/>
  <c r="Q21" i="24"/>
  <c r="P21" i="24"/>
  <c r="E21" i="24"/>
  <c r="U20" i="24"/>
  <c r="T20" i="24"/>
  <c r="S20" i="24"/>
  <c r="R20" i="24"/>
  <c r="Q20" i="24"/>
  <c r="P20" i="24"/>
  <c r="E20" i="24"/>
  <c r="U19" i="24"/>
  <c r="T19" i="24"/>
  <c r="S19" i="24"/>
  <c r="R19" i="24"/>
  <c r="Q19" i="24"/>
  <c r="P19" i="24"/>
  <c r="E19" i="24"/>
  <c r="O17" i="24"/>
  <c r="N17" i="24"/>
  <c r="R17" i="24" s="1"/>
  <c r="M17" i="24"/>
  <c r="S17" i="24" s="1"/>
  <c r="L17" i="24"/>
  <c r="K17" i="24"/>
  <c r="J17" i="24"/>
  <c r="I17" i="24"/>
  <c r="Q17" i="24" s="1"/>
  <c r="H17" i="24"/>
  <c r="P17" i="24" s="1"/>
  <c r="G17" i="24"/>
  <c r="F17" i="24"/>
  <c r="E17" i="24"/>
  <c r="C17" i="24"/>
  <c r="B17" i="24"/>
  <c r="U16" i="24"/>
  <c r="T16" i="24"/>
  <c r="S16" i="24"/>
  <c r="R16" i="24"/>
  <c r="Q16" i="24"/>
  <c r="P16" i="24"/>
  <c r="E16" i="24"/>
  <c r="S15" i="24"/>
  <c r="R15" i="24"/>
  <c r="Q15" i="24"/>
  <c r="P15" i="24"/>
  <c r="E15" i="24"/>
  <c r="S14" i="24"/>
  <c r="R14" i="24"/>
  <c r="Q14" i="24"/>
  <c r="P14" i="24"/>
  <c r="E14" i="24"/>
  <c r="S13" i="24"/>
  <c r="R13" i="24"/>
  <c r="Q13" i="24"/>
  <c r="P13" i="24"/>
  <c r="E13" i="24"/>
  <c r="T13" i="24" s="1"/>
  <c r="S12" i="24"/>
  <c r="R12" i="24"/>
  <c r="Q12" i="24"/>
  <c r="P12" i="24"/>
  <c r="E12" i="24"/>
  <c r="U12" i="24" s="1"/>
  <c r="T11" i="24"/>
  <c r="S11" i="24"/>
  <c r="R11" i="24"/>
  <c r="Q11" i="24"/>
  <c r="P11" i="24"/>
  <c r="E11" i="24"/>
  <c r="U11" i="24" s="1"/>
  <c r="U10" i="24"/>
  <c r="T10" i="24"/>
  <c r="S10" i="24"/>
  <c r="R10" i="24"/>
  <c r="Q10" i="24"/>
  <c r="P10" i="24"/>
  <c r="E10" i="24"/>
  <c r="U9" i="24"/>
  <c r="T9" i="24"/>
  <c r="S9" i="24"/>
  <c r="R9" i="24"/>
  <c r="Q9" i="24"/>
  <c r="P9" i="24"/>
  <c r="E9" i="24"/>
  <c r="U96" i="23"/>
  <c r="T96" i="23"/>
  <c r="S96" i="23"/>
  <c r="R96" i="23"/>
  <c r="Q96" i="23"/>
  <c r="P96" i="23"/>
  <c r="E96" i="23"/>
  <c r="S95" i="23"/>
  <c r="R95" i="23"/>
  <c r="Q95" i="23"/>
  <c r="P95" i="23"/>
  <c r="E95" i="23"/>
  <c r="S94" i="23"/>
  <c r="R94" i="23"/>
  <c r="Q94" i="23"/>
  <c r="P94" i="23"/>
  <c r="E94" i="23"/>
  <c r="U93" i="23"/>
  <c r="S93" i="23"/>
  <c r="R93" i="23"/>
  <c r="Q93" i="23"/>
  <c r="P93" i="23"/>
  <c r="E93" i="23"/>
  <c r="T93" i="23" s="1"/>
  <c r="S92" i="23"/>
  <c r="R92" i="23"/>
  <c r="Q92" i="23"/>
  <c r="P92" i="23"/>
  <c r="E92" i="23"/>
  <c r="U92" i="23" s="1"/>
  <c r="S91" i="23"/>
  <c r="R91" i="23"/>
  <c r="Q91" i="23"/>
  <c r="P91" i="23"/>
  <c r="E91" i="23"/>
  <c r="U91" i="23" s="1"/>
  <c r="U90" i="23"/>
  <c r="T90" i="23"/>
  <c r="S90" i="23"/>
  <c r="R90" i="23"/>
  <c r="Q90" i="23"/>
  <c r="P90" i="23"/>
  <c r="E90" i="23"/>
  <c r="U89" i="23"/>
  <c r="T89" i="23"/>
  <c r="S89" i="23"/>
  <c r="R89" i="23"/>
  <c r="Q89" i="23"/>
  <c r="P89" i="23"/>
  <c r="E89" i="23"/>
  <c r="U88" i="23"/>
  <c r="T88" i="23"/>
  <c r="S88" i="23"/>
  <c r="R88" i="23"/>
  <c r="Q88" i="23"/>
  <c r="P88" i="23"/>
  <c r="E88" i="23"/>
  <c r="O75" i="23"/>
  <c r="N75" i="23"/>
  <c r="M75" i="23"/>
  <c r="L75" i="23"/>
  <c r="K75" i="23"/>
  <c r="J75" i="23"/>
  <c r="I75" i="23"/>
  <c r="H75" i="23"/>
  <c r="G75" i="23"/>
  <c r="F75" i="23"/>
  <c r="C75" i="23"/>
  <c r="B75" i="23"/>
  <c r="O74" i="23"/>
  <c r="S74" i="23" s="1"/>
  <c r="N74" i="23"/>
  <c r="R74" i="23" s="1"/>
  <c r="M74" i="23"/>
  <c r="L74" i="23"/>
  <c r="K74" i="23"/>
  <c r="J74" i="23"/>
  <c r="I74" i="23"/>
  <c r="Q74" i="23" s="1"/>
  <c r="H74" i="23"/>
  <c r="P74" i="23" s="1"/>
  <c r="G74" i="23"/>
  <c r="F74" i="23"/>
  <c r="C74" i="23"/>
  <c r="B74" i="23"/>
  <c r="E74" i="23" s="1"/>
  <c r="R73" i="23"/>
  <c r="O73" i="23"/>
  <c r="S73" i="23" s="1"/>
  <c r="N73" i="23"/>
  <c r="M73" i="23"/>
  <c r="L73" i="23"/>
  <c r="K73" i="23"/>
  <c r="J73" i="23"/>
  <c r="I73" i="23"/>
  <c r="Q73" i="23" s="1"/>
  <c r="H73" i="23"/>
  <c r="P73" i="23" s="1"/>
  <c r="G73" i="23"/>
  <c r="F73" i="23"/>
  <c r="C73" i="23"/>
  <c r="B73" i="23"/>
  <c r="E73" i="23" s="1"/>
  <c r="U72" i="23"/>
  <c r="T72" i="23"/>
  <c r="S72" i="23"/>
  <c r="R72" i="23"/>
  <c r="Q72" i="23"/>
  <c r="P72" i="23"/>
  <c r="E72" i="23"/>
  <c r="T71" i="23"/>
  <c r="S71" i="23"/>
  <c r="R71" i="23"/>
  <c r="Q71" i="23"/>
  <c r="U71" i="23" s="1"/>
  <c r="P71" i="23"/>
  <c r="E71" i="23"/>
  <c r="O69" i="23"/>
  <c r="N69" i="23"/>
  <c r="M69" i="23"/>
  <c r="L69" i="23"/>
  <c r="K69" i="23"/>
  <c r="J69" i="23"/>
  <c r="I69" i="23"/>
  <c r="H69" i="23"/>
  <c r="G69" i="23"/>
  <c r="F69" i="23"/>
  <c r="C69" i="23"/>
  <c r="B69" i="23"/>
  <c r="R68" i="23"/>
  <c r="O68" i="23"/>
  <c r="N68" i="23"/>
  <c r="M68" i="23"/>
  <c r="S68" i="23" s="1"/>
  <c r="L68" i="23"/>
  <c r="K68" i="23"/>
  <c r="J68" i="23"/>
  <c r="I68" i="23"/>
  <c r="H68" i="23"/>
  <c r="P68" i="23" s="1"/>
  <c r="G68" i="23"/>
  <c r="F68" i="23"/>
  <c r="C68" i="23"/>
  <c r="B68" i="23"/>
  <c r="E68" i="23" s="1"/>
  <c r="U67" i="23"/>
  <c r="T67" i="23"/>
  <c r="S67" i="23"/>
  <c r="R67" i="23"/>
  <c r="Q67" i="23"/>
  <c r="P67" i="23"/>
  <c r="E67" i="23"/>
  <c r="U66" i="23"/>
  <c r="T66" i="23"/>
  <c r="S66" i="23"/>
  <c r="R66" i="23"/>
  <c r="Q66" i="23"/>
  <c r="P66" i="23"/>
  <c r="E66" i="23"/>
  <c r="U65" i="23"/>
  <c r="T65" i="23"/>
  <c r="S65" i="23"/>
  <c r="R65" i="23"/>
  <c r="Q65" i="23"/>
  <c r="P65" i="23"/>
  <c r="E65" i="23"/>
  <c r="S64" i="23"/>
  <c r="R64" i="23"/>
  <c r="Q64" i="23"/>
  <c r="P64" i="23"/>
  <c r="E64" i="23"/>
  <c r="S63" i="23"/>
  <c r="R63" i="23"/>
  <c r="Q63" i="23"/>
  <c r="P63" i="23"/>
  <c r="E63" i="23"/>
  <c r="O61" i="23"/>
  <c r="N61" i="23"/>
  <c r="M61" i="23"/>
  <c r="S61" i="23" s="1"/>
  <c r="L61" i="23"/>
  <c r="R61" i="23" s="1"/>
  <c r="K61" i="23"/>
  <c r="J61" i="23"/>
  <c r="I61" i="23"/>
  <c r="H61" i="23"/>
  <c r="P61" i="23" s="1"/>
  <c r="C61" i="23"/>
  <c r="B61" i="23"/>
  <c r="S60" i="23"/>
  <c r="R60" i="23"/>
  <c r="Q60" i="23"/>
  <c r="P60" i="23"/>
  <c r="E60" i="23"/>
  <c r="U60" i="23" s="1"/>
  <c r="S59" i="23"/>
  <c r="R59" i="23"/>
  <c r="Q59" i="23"/>
  <c r="P59" i="23"/>
  <c r="E59" i="23"/>
  <c r="U59" i="23" s="1"/>
  <c r="U58" i="23"/>
  <c r="S58" i="23"/>
  <c r="R58" i="23"/>
  <c r="Q58" i="23"/>
  <c r="P58" i="23"/>
  <c r="E58" i="23"/>
  <c r="T58" i="23" s="1"/>
  <c r="U57" i="23"/>
  <c r="T57" i="23"/>
  <c r="S57" i="23"/>
  <c r="R57" i="23"/>
  <c r="Q57" i="23"/>
  <c r="P57" i="23"/>
  <c r="E57" i="23"/>
  <c r="O55" i="23"/>
  <c r="N55" i="23"/>
  <c r="M55" i="23"/>
  <c r="S55" i="23" s="1"/>
  <c r="L55" i="23"/>
  <c r="R55" i="23" s="1"/>
  <c r="K55" i="23"/>
  <c r="J55" i="23"/>
  <c r="I55" i="23"/>
  <c r="H55" i="23"/>
  <c r="G55" i="23"/>
  <c r="F55" i="23"/>
  <c r="C55" i="23"/>
  <c r="B55" i="23"/>
  <c r="U54" i="23"/>
  <c r="T54" i="23"/>
  <c r="S54" i="23"/>
  <c r="R54" i="23"/>
  <c r="Q54" i="23"/>
  <c r="P54" i="23"/>
  <c r="E54" i="23"/>
  <c r="U53" i="23"/>
  <c r="T53" i="23"/>
  <c r="S53" i="23"/>
  <c r="R53" i="23"/>
  <c r="Q53" i="23"/>
  <c r="P53" i="23"/>
  <c r="E53" i="23"/>
  <c r="S52" i="23"/>
  <c r="R52" i="23"/>
  <c r="Q52" i="23"/>
  <c r="P52" i="23"/>
  <c r="E52" i="23"/>
  <c r="S51" i="23"/>
  <c r="R51" i="23"/>
  <c r="Q51" i="23"/>
  <c r="P51" i="23"/>
  <c r="E51" i="23"/>
  <c r="S50" i="23"/>
  <c r="R50" i="23"/>
  <c r="Q50" i="23"/>
  <c r="P50" i="23"/>
  <c r="E50" i="23"/>
  <c r="T50" i="23" s="1"/>
  <c r="S49" i="23"/>
  <c r="R49" i="23"/>
  <c r="Q49" i="23"/>
  <c r="P49" i="23"/>
  <c r="E49" i="23"/>
  <c r="U49" i="23" s="1"/>
  <c r="U48" i="23"/>
  <c r="S48" i="23"/>
  <c r="R48" i="23"/>
  <c r="Q48" i="23"/>
  <c r="P48" i="23"/>
  <c r="E48" i="23"/>
  <c r="T48" i="23" s="1"/>
  <c r="U47" i="23"/>
  <c r="S47" i="23"/>
  <c r="R47" i="23"/>
  <c r="Q47" i="23"/>
  <c r="P47" i="23"/>
  <c r="E47" i="23"/>
  <c r="T47" i="23" s="1"/>
  <c r="U46" i="23"/>
  <c r="T46" i="23"/>
  <c r="S46" i="23"/>
  <c r="R46" i="23"/>
  <c r="Q46" i="23"/>
  <c r="P46" i="23"/>
  <c r="E46" i="23"/>
  <c r="U45" i="23"/>
  <c r="T45" i="23"/>
  <c r="S45" i="23"/>
  <c r="R45" i="23"/>
  <c r="Q45" i="23"/>
  <c r="P45" i="23"/>
  <c r="E45" i="23"/>
  <c r="S44" i="23"/>
  <c r="R44" i="23"/>
  <c r="Q44" i="23"/>
  <c r="P44" i="23"/>
  <c r="E44" i="23"/>
  <c r="O42" i="23"/>
  <c r="N42" i="23"/>
  <c r="M42" i="23"/>
  <c r="S42" i="23" s="1"/>
  <c r="L42" i="23"/>
  <c r="R42" i="23" s="1"/>
  <c r="K42" i="23"/>
  <c r="J42" i="23"/>
  <c r="I42" i="23"/>
  <c r="H42" i="23"/>
  <c r="G42" i="23"/>
  <c r="F42" i="23"/>
  <c r="E42" i="23"/>
  <c r="C42" i="23"/>
  <c r="B42" i="23"/>
  <c r="S41" i="23"/>
  <c r="R41" i="23"/>
  <c r="Q41" i="23"/>
  <c r="P41" i="23"/>
  <c r="E41" i="23"/>
  <c r="S40" i="23"/>
  <c r="R40" i="23"/>
  <c r="Q40" i="23"/>
  <c r="P40" i="23"/>
  <c r="E40" i="23"/>
  <c r="U39" i="23"/>
  <c r="S39" i="23"/>
  <c r="R39" i="23"/>
  <c r="Q39" i="23"/>
  <c r="P39" i="23"/>
  <c r="E39" i="23"/>
  <c r="T39" i="23" s="1"/>
  <c r="U38" i="23"/>
  <c r="S38" i="23"/>
  <c r="R38" i="23"/>
  <c r="Q38" i="23"/>
  <c r="P38" i="23"/>
  <c r="T38" i="23" s="1"/>
  <c r="E38" i="23"/>
  <c r="S37" i="23"/>
  <c r="R37" i="23"/>
  <c r="Q37" i="23"/>
  <c r="P37" i="23"/>
  <c r="E37" i="23"/>
  <c r="S35" i="23"/>
  <c r="O35" i="23"/>
  <c r="N35" i="23"/>
  <c r="M35" i="23"/>
  <c r="L35" i="23"/>
  <c r="R35" i="23" s="1"/>
  <c r="K35" i="23"/>
  <c r="J35" i="23"/>
  <c r="I35" i="23"/>
  <c r="Q35" i="23" s="1"/>
  <c r="H35" i="23"/>
  <c r="P35" i="23" s="1"/>
  <c r="G35" i="23"/>
  <c r="F35" i="23"/>
  <c r="C35" i="23"/>
  <c r="B35" i="23"/>
  <c r="S34" i="23"/>
  <c r="R34" i="23"/>
  <c r="Q34" i="23"/>
  <c r="P34" i="23"/>
  <c r="E34" i="23"/>
  <c r="U34" i="23" s="1"/>
  <c r="O32" i="23"/>
  <c r="N32" i="23"/>
  <c r="M32" i="23"/>
  <c r="S32" i="23" s="1"/>
  <c r="L32" i="23"/>
  <c r="R32" i="23" s="1"/>
  <c r="K32" i="23"/>
  <c r="J32" i="23"/>
  <c r="I32" i="23"/>
  <c r="H32" i="23"/>
  <c r="G32" i="23"/>
  <c r="F32" i="23"/>
  <c r="C32" i="23"/>
  <c r="B32" i="23"/>
  <c r="U31" i="23"/>
  <c r="S31" i="23"/>
  <c r="R31" i="23"/>
  <c r="Q31" i="23"/>
  <c r="P31" i="23"/>
  <c r="E31" i="23"/>
  <c r="T31" i="23" s="1"/>
  <c r="U30" i="23"/>
  <c r="T30" i="23"/>
  <c r="S30" i="23"/>
  <c r="R30" i="23"/>
  <c r="Q30" i="23"/>
  <c r="P30" i="23"/>
  <c r="E30" i="23"/>
  <c r="U29" i="23"/>
  <c r="T29" i="23"/>
  <c r="S29" i="23"/>
  <c r="R29" i="23"/>
  <c r="Q29" i="23"/>
  <c r="P29" i="23"/>
  <c r="E29" i="23"/>
  <c r="S28" i="23"/>
  <c r="R28" i="23"/>
  <c r="Q28" i="23"/>
  <c r="P28" i="23"/>
  <c r="E28" i="23"/>
  <c r="U28" i="23" s="1"/>
  <c r="O26" i="23"/>
  <c r="N26" i="23"/>
  <c r="M26" i="23"/>
  <c r="S26" i="23" s="1"/>
  <c r="L26" i="23"/>
  <c r="R26" i="23" s="1"/>
  <c r="K26" i="23"/>
  <c r="J26" i="23"/>
  <c r="I26" i="23"/>
  <c r="H26" i="23"/>
  <c r="G26" i="23"/>
  <c r="F26" i="23"/>
  <c r="E26" i="23"/>
  <c r="C26" i="23"/>
  <c r="B26" i="23"/>
  <c r="S25" i="23"/>
  <c r="R25" i="23"/>
  <c r="Q25" i="23"/>
  <c r="P25" i="23"/>
  <c r="E25" i="23"/>
  <c r="U25" i="23" s="1"/>
  <c r="S24" i="23"/>
  <c r="R24" i="23"/>
  <c r="Q24" i="23"/>
  <c r="P24" i="23"/>
  <c r="E24" i="23"/>
  <c r="S23" i="23"/>
  <c r="R23" i="23"/>
  <c r="Q23" i="23"/>
  <c r="P23" i="23"/>
  <c r="E23" i="23"/>
  <c r="U22" i="23"/>
  <c r="S22" i="23"/>
  <c r="R22" i="23"/>
  <c r="Q22" i="23"/>
  <c r="P22" i="23"/>
  <c r="E22" i="23"/>
  <c r="T22" i="23" s="1"/>
  <c r="T21" i="23"/>
  <c r="S21" i="23"/>
  <c r="R21" i="23"/>
  <c r="Q21" i="23"/>
  <c r="P21" i="23"/>
  <c r="E21" i="23"/>
  <c r="U21" i="23" s="1"/>
  <c r="S20" i="23"/>
  <c r="R20" i="23"/>
  <c r="Q20" i="23"/>
  <c r="P20" i="23"/>
  <c r="E20" i="23"/>
  <c r="U20" i="23" s="1"/>
  <c r="U19" i="23"/>
  <c r="T19" i="23"/>
  <c r="S19" i="23"/>
  <c r="R19" i="23"/>
  <c r="Q19" i="23"/>
  <c r="P19" i="23"/>
  <c r="E19" i="23"/>
  <c r="S17" i="23"/>
  <c r="R17" i="23"/>
  <c r="O17" i="23"/>
  <c r="N17" i="23"/>
  <c r="M17" i="23"/>
  <c r="L17" i="23"/>
  <c r="K17" i="23"/>
  <c r="J17" i="23"/>
  <c r="I17" i="23"/>
  <c r="Q17" i="23" s="1"/>
  <c r="H17" i="23"/>
  <c r="P17" i="23" s="1"/>
  <c r="G17" i="23"/>
  <c r="F17" i="23"/>
  <c r="C17" i="23"/>
  <c r="B17" i="23"/>
  <c r="E17" i="23" s="1"/>
  <c r="U16" i="23"/>
  <c r="T16" i="23"/>
  <c r="S16" i="23"/>
  <c r="R16" i="23"/>
  <c r="Q16" i="23"/>
  <c r="P16" i="23"/>
  <c r="E16" i="23"/>
  <c r="U15" i="23"/>
  <c r="T15" i="23"/>
  <c r="S15" i="23"/>
  <c r="R15" i="23"/>
  <c r="Q15" i="23"/>
  <c r="P15" i="23"/>
  <c r="E15" i="23"/>
  <c r="U14" i="23"/>
  <c r="T14" i="23"/>
  <c r="S14" i="23"/>
  <c r="R14" i="23"/>
  <c r="Q14" i="23"/>
  <c r="P14" i="23"/>
  <c r="E14" i="23"/>
  <c r="S13" i="23"/>
  <c r="R13" i="23"/>
  <c r="Q13" i="23"/>
  <c r="P13" i="23"/>
  <c r="E13" i="23"/>
  <c r="S12" i="23"/>
  <c r="R12" i="23"/>
  <c r="Q12" i="23"/>
  <c r="P12" i="23"/>
  <c r="E12" i="23"/>
  <c r="U11" i="23"/>
  <c r="S11" i="23"/>
  <c r="R11" i="23"/>
  <c r="Q11" i="23"/>
  <c r="P11" i="23"/>
  <c r="E11" i="23"/>
  <c r="T11" i="23" s="1"/>
  <c r="U10" i="23"/>
  <c r="T10" i="23"/>
  <c r="S10" i="23"/>
  <c r="R10" i="23"/>
  <c r="Q10" i="23"/>
  <c r="P10" i="23"/>
  <c r="E10" i="23"/>
  <c r="U9" i="23"/>
  <c r="T9" i="23"/>
  <c r="S9" i="23"/>
  <c r="R9" i="23"/>
  <c r="Q9" i="23"/>
  <c r="P9" i="23"/>
  <c r="E9" i="23"/>
  <c r="U96" i="22"/>
  <c r="T96" i="22"/>
  <c r="S96" i="22"/>
  <c r="R96" i="22"/>
  <c r="Q96" i="22"/>
  <c r="P96" i="22"/>
  <c r="E96" i="22"/>
  <c r="U95" i="22"/>
  <c r="T95" i="22"/>
  <c r="S95" i="22"/>
  <c r="R95" i="22"/>
  <c r="Q95" i="22"/>
  <c r="P95" i="22"/>
  <c r="E95" i="22"/>
  <c r="U94" i="22"/>
  <c r="T94" i="22"/>
  <c r="S94" i="22"/>
  <c r="R94" i="22"/>
  <c r="Q94" i="22"/>
  <c r="P94" i="22"/>
  <c r="E94" i="22"/>
  <c r="S93" i="22"/>
  <c r="R93" i="22"/>
  <c r="Q93" i="22"/>
  <c r="P93" i="22"/>
  <c r="E93" i="22"/>
  <c r="S92" i="22"/>
  <c r="R92" i="22"/>
  <c r="Q92" i="22"/>
  <c r="P92" i="22"/>
  <c r="E92" i="22"/>
  <c r="S91" i="22"/>
  <c r="R91" i="22"/>
  <c r="Q91" i="22"/>
  <c r="P91" i="22"/>
  <c r="E91" i="22"/>
  <c r="T91" i="22" s="1"/>
  <c r="U90" i="22"/>
  <c r="S90" i="22"/>
  <c r="R90" i="22"/>
  <c r="Q90" i="22"/>
  <c r="P90" i="22"/>
  <c r="E90" i="22"/>
  <c r="T90" i="22" s="1"/>
  <c r="S89" i="22"/>
  <c r="R89" i="22"/>
  <c r="Q89" i="22"/>
  <c r="P89" i="22"/>
  <c r="E89" i="22"/>
  <c r="U89" i="22" s="1"/>
  <c r="U88" i="22"/>
  <c r="T88" i="22"/>
  <c r="S88" i="22"/>
  <c r="R88" i="22"/>
  <c r="Q88" i="22"/>
  <c r="P88" i="22"/>
  <c r="E88" i="22"/>
  <c r="W75" i="22"/>
  <c r="V75" i="22"/>
  <c r="O75" i="22"/>
  <c r="N75" i="22"/>
  <c r="M75" i="22"/>
  <c r="L75" i="22"/>
  <c r="K75" i="22"/>
  <c r="J75" i="22"/>
  <c r="I75" i="22"/>
  <c r="H75" i="22"/>
  <c r="G75" i="22"/>
  <c r="F75" i="22"/>
  <c r="C75" i="22"/>
  <c r="B75" i="22"/>
  <c r="S74" i="22"/>
  <c r="R74" i="22"/>
  <c r="O74" i="22"/>
  <c r="N74" i="22"/>
  <c r="M74" i="22"/>
  <c r="L74" i="22"/>
  <c r="K74" i="22"/>
  <c r="J74" i="22"/>
  <c r="I74" i="22"/>
  <c r="H74" i="22"/>
  <c r="P74" i="22" s="1"/>
  <c r="G74" i="22"/>
  <c r="F74" i="22"/>
  <c r="C74" i="22"/>
  <c r="B74" i="22"/>
  <c r="E74" i="22" s="1"/>
  <c r="O73" i="22"/>
  <c r="S73" i="22" s="1"/>
  <c r="N73" i="22"/>
  <c r="M73" i="22"/>
  <c r="L73" i="22"/>
  <c r="K73" i="22"/>
  <c r="J73" i="22"/>
  <c r="I73" i="22"/>
  <c r="Q73" i="22" s="1"/>
  <c r="H73" i="22"/>
  <c r="G73" i="22"/>
  <c r="F73" i="22"/>
  <c r="C73" i="22"/>
  <c r="B73" i="22"/>
  <c r="E73" i="22" s="1"/>
  <c r="S72" i="22"/>
  <c r="R72" i="22"/>
  <c r="Q72" i="22"/>
  <c r="P72" i="22"/>
  <c r="E72" i="22"/>
  <c r="S71" i="22"/>
  <c r="R71" i="22"/>
  <c r="Q71" i="22"/>
  <c r="P71" i="22"/>
  <c r="E71" i="22"/>
  <c r="W69" i="22"/>
  <c r="V69" i="22"/>
  <c r="O69" i="22"/>
  <c r="N69" i="22"/>
  <c r="M69" i="22"/>
  <c r="L69" i="22"/>
  <c r="K69" i="22"/>
  <c r="J69" i="22"/>
  <c r="I69" i="22"/>
  <c r="H69" i="22"/>
  <c r="G69" i="22"/>
  <c r="F69" i="22"/>
  <c r="C69" i="22"/>
  <c r="B69" i="22"/>
  <c r="O68" i="22"/>
  <c r="N68" i="22"/>
  <c r="M68" i="22"/>
  <c r="S68" i="22" s="1"/>
  <c r="L68" i="22"/>
  <c r="R68" i="22" s="1"/>
  <c r="K68" i="22"/>
  <c r="J68" i="22"/>
  <c r="I68" i="22"/>
  <c r="Q68" i="22" s="1"/>
  <c r="H68" i="22"/>
  <c r="G68" i="22"/>
  <c r="F68" i="22"/>
  <c r="C68" i="22"/>
  <c r="B68" i="22"/>
  <c r="E68" i="22" s="1"/>
  <c r="U67" i="22"/>
  <c r="T67" i="22"/>
  <c r="S67" i="22"/>
  <c r="R67" i="22"/>
  <c r="Q67" i="22"/>
  <c r="P67" i="22"/>
  <c r="E67" i="22"/>
  <c r="S66" i="22"/>
  <c r="R66" i="22"/>
  <c r="Q66" i="22"/>
  <c r="P66" i="22"/>
  <c r="E66" i="22"/>
  <c r="S65" i="22"/>
  <c r="R65" i="22"/>
  <c r="Q65" i="22"/>
  <c r="P65" i="22"/>
  <c r="E65" i="22"/>
  <c r="S64" i="22"/>
  <c r="R64" i="22"/>
  <c r="Q64" i="22"/>
  <c r="P64" i="22"/>
  <c r="E64" i="22"/>
  <c r="T64" i="22" s="1"/>
  <c r="T63" i="22"/>
  <c r="S63" i="22"/>
  <c r="R63" i="22"/>
  <c r="Q63" i="22"/>
  <c r="P63" i="22"/>
  <c r="E63" i="22"/>
  <c r="U63" i="22" s="1"/>
  <c r="O61" i="22"/>
  <c r="Q61" i="22" s="1"/>
  <c r="N61" i="22"/>
  <c r="M61" i="22"/>
  <c r="S61" i="22" s="1"/>
  <c r="L61" i="22"/>
  <c r="R61" i="22" s="1"/>
  <c r="K61" i="22"/>
  <c r="J61" i="22"/>
  <c r="I61" i="22"/>
  <c r="H61" i="22"/>
  <c r="C61" i="22"/>
  <c r="B61" i="22"/>
  <c r="S60" i="22"/>
  <c r="R60" i="22"/>
  <c r="Q60" i="22"/>
  <c r="P60" i="22"/>
  <c r="E60" i="22"/>
  <c r="U60" i="22" s="1"/>
  <c r="U59" i="22"/>
  <c r="T59" i="22"/>
  <c r="S59" i="22"/>
  <c r="R59" i="22"/>
  <c r="Q59" i="22"/>
  <c r="P59" i="22"/>
  <c r="E59" i="22"/>
  <c r="U58" i="22"/>
  <c r="S58" i="22"/>
  <c r="R58" i="22"/>
  <c r="Q58" i="22"/>
  <c r="P58" i="22"/>
  <c r="E58" i="22"/>
  <c r="T58" i="22" s="1"/>
  <c r="S57" i="22"/>
  <c r="R57" i="22"/>
  <c r="Q57" i="22"/>
  <c r="P57" i="22"/>
  <c r="E57" i="22"/>
  <c r="U57" i="22" s="1"/>
  <c r="O55" i="22"/>
  <c r="N55" i="22"/>
  <c r="M55" i="22"/>
  <c r="S55" i="22" s="1"/>
  <c r="L55" i="22"/>
  <c r="R55" i="22" s="1"/>
  <c r="K55" i="22"/>
  <c r="J55" i="22"/>
  <c r="I55" i="22"/>
  <c r="H55" i="22"/>
  <c r="G55" i="22"/>
  <c r="F55" i="22"/>
  <c r="C55" i="22"/>
  <c r="B55" i="22"/>
  <c r="T54" i="22"/>
  <c r="S54" i="22"/>
  <c r="R54" i="22"/>
  <c r="Q54" i="22"/>
  <c r="P54" i="22"/>
  <c r="E54" i="22"/>
  <c r="U54" i="22" s="1"/>
  <c r="S53" i="22"/>
  <c r="R53" i="22"/>
  <c r="Q53" i="22"/>
  <c r="P53" i="22"/>
  <c r="E53" i="22"/>
  <c r="U52" i="22"/>
  <c r="S52" i="22"/>
  <c r="R52" i="22"/>
  <c r="Q52" i="22"/>
  <c r="P52" i="22"/>
  <c r="E52" i="22"/>
  <c r="T52" i="22" s="1"/>
  <c r="U51" i="22"/>
  <c r="T51" i="22"/>
  <c r="S51" i="22"/>
  <c r="R51" i="22"/>
  <c r="Q51" i="22"/>
  <c r="P51" i="22"/>
  <c r="E51" i="22"/>
  <c r="T50" i="22"/>
  <c r="S50" i="22"/>
  <c r="R50" i="22"/>
  <c r="Q50" i="22"/>
  <c r="P50" i="22"/>
  <c r="E50" i="22"/>
  <c r="U50" i="22" s="1"/>
  <c r="T49" i="22"/>
  <c r="S49" i="22"/>
  <c r="R49" i="22"/>
  <c r="Q49" i="22"/>
  <c r="P49" i="22"/>
  <c r="E49" i="22"/>
  <c r="U49" i="22" s="1"/>
  <c r="S48" i="22"/>
  <c r="R48" i="22"/>
  <c r="Q48" i="22"/>
  <c r="P48" i="22"/>
  <c r="E48" i="22"/>
  <c r="U48" i="22" s="1"/>
  <c r="U47" i="22"/>
  <c r="S47" i="22"/>
  <c r="R47" i="22"/>
  <c r="Q47" i="22"/>
  <c r="P47" i="22"/>
  <c r="E47" i="22"/>
  <c r="T47" i="22" s="1"/>
  <c r="S46" i="22"/>
  <c r="R46" i="22"/>
  <c r="Q46" i="22"/>
  <c r="P46" i="22"/>
  <c r="E46" i="22"/>
  <c r="U46" i="22" s="1"/>
  <c r="S45" i="22"/>
  <c r="R45" i="22"/>
  <c r="Q45" i="22"/>
  <c r="P45" i="22"/>
  <c r="E45" i="22"/>
  <c r="S44" i="22"/>
  <c r="R44" i="22"/>
  <c r="Q44" i="22"/>
  <c r="P44" i="22"/>
  <c r="E44" i="22"/>
  <c r="T44" i="22" s="1"/>
  <c r="O42" i="22"/>
  <c r="N42" i="22"/>
  <c r="M42" i="22"/>
  <c r="L42" i="22"/>
  <c r="K42" i="22"/>
  <c r="J42" i="22"/>
  <c r="I42" i="22"/>
  <c r="H42" i="22"/>
  <c r="G42" i="22"/>
  <c r="F42" i="22"/>
  <c r="C42" i="22"/>
  <c r="B42" i="22"/>
  <c r="E42" i="22" s="1"/>
  <c r="S41" i="22"/>
  <c r="R41" i="22"/>
  <c r="Q41" i="22"/>
  <c r="P41" i="22"/>
  <c r="E41" i="22"/>
  <c r="T41" i="22" s="1"/>
  <c r="T40" i="22"/>
  <c r="S40" i="22"/>
  <c r="R40" i="22"/>
  <c r="Q40" i="22"/>
  <c r="P40" i="22"/>
  <c r="E40" i="22"/>
  <c r="U40" i="22" s="1"/>
  <c r="U39" i="22"/>
  <c r="T39" i="22"/>
  <c r="S39" i="22"/>
  <c r="R39" i="22"/>
  <c r="Q39" i="22"/>
  <c r="P39" i="22"/>
  <c r="E39" i="22"/>
  <c r="U38" i="22"/>
  <c r="T38" i="22"/>
  <c r="S38" i="22"/>
  <c r="R38" i="22"/>
  <c r="Q38" i="22"/>
  <c r="P38" i="22"/>
  <c r="E38" i="22"/>
  <c r="T37" i="22"/>
  <c r="S37" i="22"/>
  <c r="R37" i="22"/>
  <c r="Q37" i="22"/>
  <c r="U37" i="22" s="1"/>
  <c r="P37" i="22"/>
  <c r="E37" i="22"/>
  <c r="R35" i="22"/>
  <c r="O35" i="22"/>
  <c r="S35" i="22" s="1"/>
  <c r="N35" i="22"/>
  <c r="M35" i="22"/>
  <c r="L35" i="22"/>
  <c r="K35" i="22"/>
  <c r="J35" i="22"/>
  <c r="I35" i="22"/>
  <c r="Q35" i="22" s="1"/>
  <c r="H35" i="22"/>
  <c r="P35" i="22" s="1"/>
  <c r="G35" i="22"/>
  <c r="F35" i="22"/>
  <c r="C35" i="22"/>
  <c r="B35" i="22"/>
  <c r="E35" i="22" s="1"/>
  <c r="T34" i="22"/>
  <c r="S34" i="22"/>
  <c r="R34" i="22"/>
  <c r="Q34" i="22"/>
  <c r="U34" i="22" s="1"/>
  <c r="P34" i="22"/>
  <c r="E34" i="22"/>
  <c r="S32" i="22"/>
  <c r="R32" i="22"/>
  <c r="O32" i="22"/>
  <c r="N32" i="22"/>
  <c r="M32" i="22"/>
  <c r="L32" i="22"/>
  <c r="K32" i="22"/>
  <c r="J32" i="22"/>
  <c r="I32" i="22"/>
  <c r="H32" i="22"/>
  <c r="P32" i="22" s="1"/>
  <c r="G32" i="22"/>
  <c r="F32" i="22"/>
  <c r="C32" i="22"/>
  <c r="B32" i="22"/>
  <c r="E32" i="22" s="1"/>
  <c r="U31" i="22"/>
  <c r="T31" i="22"/>
  <c r="S31" i="22"/>
  <c r="R31" i="22"/>
  <c r="Q31" i="22"/>
  <c r="P31" i="22"/>
  <c r="E31" i="22"/>
  <c r="U30" i="22"/>
  <c r="T30" i="22"/>
  <c r="S30" i="22"/>
  <c r="R30" i="22"/>
  <c r="Q30" i="22"/>
  <c r="P30" i="22"/>
  <c r="E30" i="22"/>
  <c r="S29" i="22"/>
  <c r="R29" i="22"/>
  <c r="Q29" i="22"/>
  <c r="P29" i="22"/>
  <c r="E29" i="22"/>
  <c r="U29" i="22" s="1"/>
  <c r="S28" i="22"/>
  <c r="R28" i="22"/>
  <c r="Q28" i="22"/>
  <c r="P28" i="22"/>
  <c r="E28" i="22"/>
  <c r="W26" i="22"/>
  <c r="V26" i="22"/>
  <c r="O26" i="22"/>
  <c r="N26" i="22"/>
  <c r="R26" i="22" s="1"/>
  <c r="M26" i="22"/>
  <c r="L26" i="22"/>
  <c r="K26" i="22"/>
  <c r="J26" i="22"/>
  <c r="I26" i="22"/>
  <c r="Q26" i="22" s="1"/>
  <c r="H26" i="22"/>
  <c r="G26" i="22"/>
  <c r="F26" i="22"/>
  <c r="C26" i="22"/>
  <c r="B26" i="22"/>
  <c r="E26" i="22" s="1"/>
  <c r="U25" i="22"/>
  <c r="T25" i="22"/>
  <c r="S25" i="22"/>
  <c r="R25" i="22"/>
  <c r="Q25" i="22"/>
  <c r="P25" i="22"/>
  <c r="E25" i="22"/>
  <c r="S24" i="22"/>
  <c r="R24" i="22"/>
  <c r="Q24" i="22"/>
  <c r="P24" i="22"/>
  <c r="E24" i="22"/>
  <c r="U24" i="22" s="1"/>
  <c r="S23" i="22"/>
  <c r="R23" i="22"/>
  <c r="Q23" i="22"/>
  <c r="P23" i="22"/>
  <c r="E23" i="22"/>
  <c r="U22" i="22"/>
  <c r="S22" i="22"/>
  <c r="R22" i="22"/>
  <c r="Q22" i="22"/>
  <c r="P22" i="22"/>
  <c r="E22" i="22"/>
  <c r="T22" i="22" s="1"/>
  <c r="U21" i="22"/>
  <c r="T21" i="22"/>
  <c r="S21" i="22"/>
  <c r="R21" i="22"/>
  <c r="Q21" i="22"/>
  <c r="P21" i="22"/>
  <c r="E21" i="22"/>
  <c r="T20" i="22"/>
  <c r="S20" i="22"/>
  <c r="R20" i="22"/>
  <c r="Q20" i="22"/>
  <c r="P20" i="22"/>
  <c r="E20" i="22"/>
  <c r="U20" i="22" s="1"/>
  <c r="S19" i="22"/>
  <c r="R19" i="22"/>
  <c r="Q19" i="22"/>
  <c r="P19" i="22"/>
  <c r="E19" i="22"/>
  <c r="U19" i="22" s="1"/>
  <c r="S17" i="22"/>
  <c r="O17" i="22"/>
  <c r="N17" i="22"/>
  <c r="M17" i="22"/>
  <c r="L17" i="22"/>
  <c r="R17" i="22" s="1"/>
  <c r="K17" i="22"/>
  <c r="J17" i="22"/>
  <c r="I17" i="22"/>
  <c r="Q17" i="22" s="1"/>
  <c r="H17" i="22"/>
  <c r="P17" i="22" s="1"/>
  <c r="G17" i="22"/>
  <c r="F17" i="22"/>
  <c r="C17" i="22"/>
  <c r="B17" i="22"/>
  <c r="E17" i="22" s="1"/>
  <c r="S16" i="22"/>
  <c r="R16" i="22"/>
  <c r="Q16" i="22"/>
  <c r="P16" i="22"/>
  <c r="E16" i="22"/>
  <c r="U16" i="22" s="1"/>
  <c r="U15" i="22"/>
  <c r="T15" i="22"/>
  <c r="S15" i="22"/>
  <c r="R15" i="22"/>
  <c r="Q15" i="22"/>
  <c r="P15" i="22"/>
  <c r="E15" i="22"/>
  <c r="U14" i="22"/>
  <c r="T14" i="22"/>
  <c r="S14" i="22"/>
  <c r="R14" i="22"/>
  <c r="Q14" i="22"/>
  <c r="P14" i="22"/>
  <c r="E14" i="22"/>
  <c r="T13" i="22"/>
  <c r="S13" i="22"/>
  <c r="R13" i="22"/>
  <c r="Q13" i="22"/>
  <c r="P13" i="22"/>
  <c r="E13" i="22"/>
  <c r="U13" i="22" s="1"/>
  <c r="S12" i="22"/>
  <c r="R12" i="22"/>
  <c r="Q12" i="22"/>
  <c r="P12" i="22"/>
  <c r="E12" i="22"/>
  <c r="S11" i="22"/>
  <c r="R11" i="22"/>
  <c r="Q11" i="22"/>
  <c r="P11" i="22"/>
  <c r="E11" i="22"/>
  <c r="T11" i="22" s="1"/>
  <c r="S10" i="22"/>
  <c r="R10" i="22"/>
  <c r="Q10" i="22"/>
  <c r="P10" i="22"/>
  <c r="E10" i="22"/>
  <c r="U10" i="22" s="1"/>
  <c r="T9" i="22"/>
  <c r="S9" i="22"/>
  <c r="R9" i="22"/>
  <c r="Q9" i="22"/>
  <c r="P9" i="22"/>
  <c r="E9" i="22"/>
  <c r="U9" i="22" s="1"/>
  <c r="U96" i="21"/>
  <c r="T96" i="21"/>
  <c r="S96" i="21"/>
  <c r="R96" i="21"/>
  <c r="Q96" i="21"/>
  <c r="P96" i="21"/>
  <c r="E96" i="21"/>
  <c r="U95" i="21"/>
  <c r="T95" i="21"/>
  <c r="S95" i="21"/>
  <c r="R95" i="21"/>
  <c r="Q95" i="21"/>
  <c r="P95" i="21"/>
  <c r="E95" i="21"/>
  <c r="U94" i="21"/>
  <c r="T94" i="21"/>
  <c r="S94" i="21"/>
  <c r="R94" i="21"/>
  <c r="Q94" i="21"/>
  <c r="P94" i="21"/>
  <c r="E94" i="21"/>
  <c r="S93" i="21"/>
  <c r="R93" i="21"/>
  <c r="Q93" i="21"/>
  <c r="P93" i="21"/>
  <c r="E93" i="21"/>
  <c r="U93" i="21" s="1"/>
  <c r="S92" i="21"/>
  <c r="R92" i="21"/>
  <c r="Q92" i="21"/>
  <c r="P92" i="21"/>
  <c r="E92" i="21"/>
  <c r="U91" i="21"/>
  <c r="S91" i="21"/>
  <c r="R91" i="21"/>
  <c r="Q91" i="21"/>
  <c r="P91" i="21"/>
  <c r="E91" i="21"/>
  <c r="T91" i="21" s="1"/>
  <c r="T90" i="21"/>
  <c r="S90" i="21"/>
  <c r="R90" i="21"/>
  <c r="Q90" i="21"/>
  <c r="P90" i="21"/>
  <c r="E90" i="21"/>
  <c r="U90" i="21" s="1"/>
  <c r="S89" i="21"/>
  <c r="R89" i="21"/>
  <c r="Q89" i="21"/>
  <c r="P89" i="21"/>
  <c r="E89" i="21"/>
  <c r="U89" i="21" s="1"/>
  <c r="S88" i="21"/>
  <c r="R88" i="21"/>
  <c r="Q88" i="21"/>
  <c r="P88" i="21"/>
  <c r="E88" i="21"/>
  <c r="O75" i="21"/>
  <c r="N75" i="21"/>
  <c r="M75" i="21"/>
  <c r="S75" i="21" s="1"/>
  <c r="L75" i="21"/>
  <c r="K75" i="21"/>
  <c r="J75" i="21"/>
  <c r="I75" i="21"/>
  <c r="H75" i="21"/>
  <c r="G75" i="21"/>
  <c r="F75" i="21"/>
  <c r="C75" i="21"/>
  <c r="B75" i="21"/>
  <c r="S74" i="21"/>
  <c r="O74" i="21"/>
  <c r="N74" i="21"/>
  <c r="M74" i="21"/>
  <c r="L74" i="21"/>
  <c r="R74" i="21" s="1"/>
  <c r="K74" i="21"/>
  <c r="J74" i="21"/>
  <c r="I74" i="21"/>
  <c r="Q74" i="21" s="1"/>
  <c r="H74" i="21"/>
  <c r="P74" i="21" s="1"/>
  <c r="G74" i="21"/>
  <c r="F74" i="21"/>
  <c r="C74" i="21"/>
  <c r="B74" i="21"/>
  <c r="E74" i="21" s="1"/>
  <c r="O73" i="21"/>
  <c r="N73" i="21"/>
  <c r="M73" i="21"/>
  <c r="S73" i="21" s="1"/>
  <c r="L73" i="21"/>
  <c r="R73" i="21" s="1"/>
  <c r="K73" i="21"/>
  <c r="Q73" i="21" s="1"/>
  <c r="J73" i="21"/>
  <c r="I73" i="21"/>
  <c r="H73" i="21"/>
  <c r="G73" i="21"/>
  <c r="F73" i="21"/>
  <c r="C73" i="21"/>
  <c r="B73" i="21"/>
  <c r="E73" i="21" s="1"/>
  <c r="S72" i="21"/>
  <c r="R72" i="21"/>
  <c r="Q72" i="21"/>
  <c r="P72" i="21"/>
  <c r="E72" i="21"/>
  <c r="U72" i="21" s="1"/>
  <c r="U71" i="21"/>
  <c r="S71" i="21"/>
  <c r="R71" i="21"/>
  <c r="Q71" i="21"/>
  <c r="P71" i="21"/>
  <c r="E71" i="21"/>
  <c r="O69" i="21"/>
  <c r="N69" i="21"/>
  <c r="M69" i="21"/>
  <c r="S69" i="21" s="1"/>
  <c r="L69" i="21"/>
  <c r="K69" i="21"/>
  <c r="J69" i="21"/>
  <c r="I69" i="21"/>
  <c r="H69" i="21"/>
  <c r="G69" i="21"/>
  <c r="F69" i="21"/>
  <c r="C69" i="21"/>
  <c r="B69" i="21"/>
  <c r="E69" i="21" s="1"/>
  <c r="O68" i="21"/>
  <c r="N68" i="21"/>
  <c r="M68" i="21"/>
  <c r="S68" i="21" s="1"/>
  <c r="L68" i="21"/>
  <c r="R68" i="21" s="1"/>
  <c r="K68" i="21"/>
  <c r="J68" i="21"/>
  <c r="I68" i="21"/>
  <c r="Q68" i="21" s="1"/>
  <c r="H68" i="21"/>
  <c r="G68" i="21"/>
  <c r="F68" i="21"/>
  <c r="E68" i="21"/>
  <c r="C68" i="21"/>
  <c r="B68" i="21"/>
  <c r="U67" i="21"/>
  <c r="S67" i="21"/>
  <c r="R67" i="21"/>
  <c r="Q67" i="21"/>
  <c r="P67" i="21"/>
  <c r="E67" i="21"/>
  <c r="T67" i="21" s="1"/>
  <c r="S66" i="21"/>
  <c r="R66" i="21"/>
  <c r="Q66" i="21"/>
  <c r="P66" i="21"/>
  <c r="E66" i="21"/>
  <c r="U66" i="21" s="1"/>
  <c r="S65" i="21"/>
  <c r="R65" i="21"/>
  <c r="Q65" i="21"/>
  <c r="P65" i="21"/>
  <c r="E65" i="21"/>
  <c r="U65" i="21" s="1"/>
  <c r="U64" i="21"/>
  <c r="T64" i="21"/>
  <c r="S64" i="21"/>
  <c r="R64" i="21"/>
  <c r="Q64" i="21"/>
  <c r="P64" i="21"/>
  <c r="E64" i="21"/>
  <c r="U63" i="21"/>
  <c r="T63" i="21"/>
  <c r="S63" i="21"/>
  <c r="R63" i="21"/>
  <c r="Q63" i="21"/>
  <c r="P63" i="21"/>
  <c r="E63" i="21"/>
  <c r="R61" i="21"/>
  <c r="O61" i="21"/>
  <c r="N61" i="21"/>
  <c r="M61" i="21"/>
  <c r="S61" i="21" s="1"/>
  <c r="L61" i="21"/>
  <c r="K61" i="21"/>
  <c r="J61" i="21"/>
  <c r="I61" i="21"/>
  <c r="H61" i="21"/>
  <c r="C61" i="21"/>
  <c r="B61" i="21"/>
  <c r="S60" i="21"/>
  <c r="R60" i="21"/>
  <c r="Q60" i="21"/>
  <c r="P60" i="21"/>
  <c r="E60" i="21"/>
  <c r="U59" i="21"/>
  <c r="S59" i="21"/>
  <c r="R59" i="21"/>
  <c r="Q59" i="21"/>
  <c r="P59" i="21"/>
  <c r="E59" i="21"/>
  <c r="T59" i="21" s="1"/>
  <c r="U58" i="21"/>
  <c r="T58" i="21"/>
  <c r="S58" i="21"/>
  <c r="R58" i="21"/>
  <c r="Q58" i="21"/>
  <c r="P58" i="21"/>
  <c r="E58" i="21"/>
  <c r="S57" i="21"/>
  <c r="R57" i="21"/>
  <c r="Q57" i="21"/>
  <c r="P57" i="21"/>
  <c r="E57" i="21"/>
  <c r="U57" i="21" s="1"/>
  <c r="O55" i="21"/>
  <c r="N55" i="21"/>
  <c r="M55" i="21"/>
  <c r="S55" i="21" s="1"/>
  <c r="L55" i="21"/>
  <c r="R55" i="21" s="1"/>
  <c r="K55" i="21"/>
  <c r="J55" i="21"/>
  <c r="I55" i="21"/>
  <c r="H55" i="21"/>
  <c r="P55" i="21" s="1"/>
  <c r="G55" i="21"/>
  <c r="F55" i="21"/>
  <c r="C55" i="21"/>
  <c r="B55" i="21"/>
  <c r="E55" i="21" s="1"/>
  <c r="T54" i="21"/>
  <c r="S54" i="21"/>
  <c r="R54" i="21"/>
  <c r="Q54" i="21"/>
  <c r="P54" i="21"/>
  <c r="E54" i="21"/>
  <c r="U54" i="21" s="1"/>
  <c r="S53" i="21"/>
  <c r="R53" i="21"/>
  <c r="Q53" i="21"/>
  <c r="P53" i="21"/>
  <c r="E53" i="21"/>
  <c r="U53" i="21" s="1"/>
  <c r="U52" i="21"/>
  <c r="T52" i="21"/>
  <c r="S52" i="21"/>
  <c r="R52" i="21"/>
  <c r="Q52" i="21"/>
  <c r="P52" i="21"/>
  <c r="E52" i="21"/>
  <c r="U51" i="21"/>
  <c r="T51" i="21"/>
  <c r="S51" i="21"/>
  <c r="R51" i="21"/>
  <c r="Q51" i="21"/>
  <c r="P51" i="21"/>
  <c r="E51" i="21"/>
  <c r="T50" i="21"/>
  <c r="S50" i="21"/>
  <c r="R50" i="21"/>
  <c r="Q50" i="21"/>
  <c r="P50" i="21"/>
  <c r="E50" i="21"/>
  <c r="U50" i="21" s="1"/>
  <c r="S49" i="21"/>
  <c r="R49" i="21"/>
  <c r="Q49" i="21"/>
  <c r="P49" i="21"/>
  <c r="E49" i="21"/>
  <c r="S48" i="21"/>
  <c r="R48" i="21"/>
  <c r="Q48" i="21"/>
  <c r="P48" i="21"/>
  <c r="E48" i="21"/>
  <c r="T48" i="21" s="1"/>
  <c r="U47" i="21"/>
  <c r="S47" i="21"/>
  <c r="R47" i="21"/>
  <c r="Q47" i="21"/>
  <c r="P47" i="21"/>
  <c r="E47" i="21"/>
  <c r="T47" i="21" s="1"/>
  <c r="S46" i="21"/>
  <c r="R46" i="21"/>
  <c r="Q46" i="21"/>
  <c r="P46" i="21"/>
  <c r="E46" i="21"/>
  <c r="U46" i="21" s="1"/>
  <c r="T45" i="21"/>
  <c r="S45" i="21"/>
  <c r="R45" i="21"/>
  <c r="Q45" i="21"/>
  <c r="P45" i="21"/>
  <c r="E45" i="21"/>
  <c r="U45" i="21" s="1"/>
  <c r="U44" i="21"/>
  <c r="T44" i="21"/>
  <c r="S44" i="21"/>
  <c r="R44" i="21"/>
  <c r="Q44" i="21"/>
  <c r="P44" i="21"/>
  <c r="E44" i="21"/>
  <c r="S42" i="21"/>
  <c r="O42" i="21"/>
  <c r="N42" i="21"/>
  <c r="M42" i="21"/>
  <c r="L42" i="21"/>
  <c r="R42" i="21" s="1"/>
  <c r="K42" i="21"/>
  <c r="J42" i="21"/>
  <c r="I42" i="21"/>
  <c r="H42" i="21"/>
  <c r="G42" i="21"/>
  <c r="F42" i="21"/>
  <c r="C42" i="21"/>
  <c r="B42" i="21"/>
  <c r="E42" i="21" s="1"/>
  <c r="U41" i="21"/>
  <c r="T41" i="21"/>
  <c r="S41" i="21"/>
  <c r="R41" i="21"/>
  <c r="Q41" i="21"/>
  <c r="P41" i="21"/>
  <c r="E41" i="21"/>
  <c r="U40" i="21"/>
  <c r="T40" i="21"/>
  <c r="S40" i="21"/>
  <c r="R40" i="21"/>
  <c r="Q40" i="21"/>
  <c r="P40" i="21"/>
  <c r="E40" i="21"/>
  <c r="S39" i="21"/>
  <c r="R39" i="21"/>
  <c r="Q39" i="21"/>
  <c r="P39" i="21"/>
  <c r="E39" i="21"/>
  <c r="U39" i="21" s="1"/>
  <c r="S38" i="21"/>
  <c r="R38" i="21"/>
  <c r="Q38" i="21"/>
  <c r="P38" i="21"/>
  <c r="E38" i="21"/>
  <c r="T38" i="21" s="1"/>
  <c r="S37" i="21"/>
  <c r="R37" i="21"/>
  <c r="Q37" i="21"/>
  <c r="P37" i="21"/>
  <c r="E37" i="21"/>
  <c r="U37" i="21" s="1"/>
  <c r="S35" i="21"/>
  <c r="R35" i="21"/>
  <c r="O35" i="21"/>
  <c r="N35" i="21"/>
  <c r="M35" i="21"/>
  <c r="L35" i="21"/>
  <c r="K35" i="21"/>
  <c r="Q35" i="21" s="1"/>
  <c r="J35" i="21"/>
  <c r="I35" i="21"/>
  <c r="H35" i="21"/>
  <c r="P35" i="21" s="1"/>
  <c r="G35" i="21"/>
  <c r="F35" i="21"/>
  <c r="C35" i="21"/>
  <c r="B35" i="21"/>
  <c r="E35" i="21" s="1"/>
  <c r="T34" i="21"/>
  <c r="S34" i="21"/>
  <c r="R34" i="21"/>
  <c r="Q34" i="21"/>
  <c r="P34" i="21"/>
  <c r="E34" i="21"/>
  <c r="U34" i="21" s="1"/>
  <c r="R32" i="21"/>
  <c r="O32" i="21"/>
  <c r="N32" i="21"/>
  <c r="M32" i="21"/>
  <c r="S32" i="21" s="1"/>
  <c r="L32" i="21"/>
  <c r="K32" i="21"/>
  <c r="J32" i="21"/>
  <c r="I32" i="21"/>
  <c r="H32" i="21"/>
  <c r="G32" i="21"/>
  <c r="F32" i="21"/>
  <c r="C32" i="21"/>
  <c r="B32" i="21"/>
  <c r="U31" i="21"/>
  <c r="T31" i="21"/>
  <c r="S31" i="21"/>
  <c r="R31" i="21"/>
  <c r="Q31" i="21"/>
  <c r="P31" i="21"/>
  <c r="E31" i="21"/>
  <c r="U30" i="21"/>
  <c r="T30" i="21"/>
  <c r="S30" i="21"/>
  <c r="R30" i="21"/>
  <c r="Q30" i="21"/>
  <c r="P30" i="21"/>
  <c r="E30" i="21"/>
  <c r="T29" i="21"/>
  <c r="S29" i="21"/>
  <c r="R29" i="21"/>
  <c r="Q29" i="21"/>
  <c r="P29" i="21"/>
  <c r="E29" i="21"/>
  <c r="U29" i="21" s="1"/>
  <c r="S28" i="21"/>
  <c r="R28" i="21"/>
  <c r="Q28" i="21"/>
  <c r="P28" i="21"/>
  <c r="E28" i="21"/>
  <c r="U28" i="21" s="1"/>
  <c r="O26" i="21"/>
  <c r="N26" i="21"/>
  <c r="M26" i="21"/>
  <c r="S26" i="21" s="1"/>
  <c r="L26" i="21"/>
  <c r="R26" i="21" s="1"/>
  <c r="K26" i="21"/>
  <c r="J26" i="21"/>
  <c r="I26" i="21"/>
  <c r="H26" i="21"/>
  <c r="G26" i="21"/>
  <c r="F26" i="21"/>
  <c r="C26" i="21"/>
  <c r="B26" i="21"/>
  <c r="E26" i="21" s="1"/>
  <c r="S25" i="21"/>
  <c r="R25" i="21"/>
  <c r="Q25" i="21"/>
  <c r="P25" i="21"/>
  <c r="E25" i="21"/>
  <c r="U25" i="21" s="1"/>
  <c r="U24" i="21"/>
  <c r="S24" i="21"/>
  <c r="R24" i="21"/>
  <c r="Q24" i="21"/>
  <c r="P24" i="21"/>
  <c r="E24" i="21"/>
  <c r="T24" i="21" s="1"/>
  <c r="S23" i="21"/>
  <c r="R23" i="21"/>
  <c r="Q23" i="21"/>
  <c r="P23" i="21"/>
  <c r="E23" i="21"/>
  <c r="U23" i="21" s="1"/>
  <c r="T22" i="21"/>
  <c r="S22" i="21"/>
  <c r="R22" i="21"/>
  <c r="Q22" i="21"/>
  <c r="P22" i="21"/>
  <c r="E22" i="21"/>
  <c r="U22" i="21" s="1"/>
  <c r="U21" i="21"/>
  <c r="S21" i="21"/>
  <c r="R21" i="21"/>
  <c r="Q21" i="21"/>
  <c r="P21" i="21"/>
  <c r="E21" i="21"/>
  <c r="T21" i="21" s="1"/>
  <c r="S20" i="21"/>
  <c r="R20" i="21"/>
  <c r="Q20" i="21"/>
  <c r="P20" i="21"/>
  <c r="E20" i="21"/>
  <c r="U20" i="21" s="1"/>
  <c r="S19" i="21"/>
  <c r="R19" i="21"/>
  <c r="Q19" i="21"/>
  <c r="P19" i="21"/>
  <c r="E19" i="21"/>
  <c r="U19" i="21" s="1"/>
  <c r="S17" i="21"/>
  <c r="O17" i="21"/>
  <c r="N17" i="21"/>
  <c r="M17" i="21"/>
  <c r="L17" i="21"/>
  <c r="R17" i="21" s="1"/>
  <c r="K17" i="21"/>
  <c r="J17" i="21"/>
  <c r="I17" i="21"/>
  <c r="Q17" i="21" s="1"/>
  <c r="H17" i="21"/>
  <c r="P17" i="21" s="1"/>
  <c r="G17" i="21"/>
  <c r="F17" i="21"/>
  <c r="C17" i="21"/>
  <c r="B17" i="21"/>
  <c r="E17" i="21" s="1"/>
  <c r="S16" i="21"/>
  <c r="R16" i="21"/>
  <c r="Q16" i="21"/>
  <c r="P16" i="21"/>
  <c r="E16" i="21"/>
  <c r="U16" i="21" s="1"/>
  <c r="U15" i="21"/>
  <c r="S15" i="21"/>
  <c r="R15" i="21"/>
  <c r="Q15" i="21"/>
  <c r="P15" i="21"/>
  <c r="E15" i="21"/>
  <c r="T15" i="21" s="1"/>
  <c r="S14" i="21"/>
  <c r="R14" i="21"/>
  <c r="Q14" i="21"/>
  <c r="P14" i="21"/>
  <c r="E14" i="21"/>
  <c r="U14" i="21" s="1"/>
  <c r="U13" i="21"/>
  <c r="T13" i="21"/>
  <c r="S13" i="21"/>
  <c r="R13" i="21"/>
  <c r="Q13" i="21"/>
  <c r="P13" i="21"/>
  <c r="E13" i="21"/>
  <c r="U12" i="21"/>
  <c r="T12" i="21"/>
  <c r="S12" i="21"/>
  <c r="R12" i="21"/>
  <c r="Q12" i="21"/>
  <c r="P12" i="21"/>
  <c r="E12" i="21"/>
  <c r="T11" i="21"/>
  <c r="S11" i="21"/>
  <c r="R11" i="21"/>
  <c r="Q11" i="21"/>
  <c r="P11" i="21"/>
  <c r="E11" i="21"/>
  <c r="U11" i="21" s="1"/>
  <c r="S10" i="21"/>
  <c r="R10" i="21"/>
  <c r="Q10" i="21"/>
  <c r="P10" i="21"/>
  <c r="E10" i="21"/>
  <c r="T10" i="21" s="1"/>
  <c r="U9" i="21"/>
  <c r="S9" i="21"/>
  <c r="R9" i="21"/>
  <c r="Q9" i="21"/>
  <c r="P9" i="21"/>
  <c r="E9" i="21"/>
  <c r="S96" i="20"/>
  <c r="R96" i="20"/>
  <c r="Q96" i="20"/>
  <c r="P96" i="20"/>
  <c r="E96" i="20"/>
  <c r="U96" i="20" s="1"/>
  <c r="T95" i="20"/>
  <c r="S95" i="20"/>
  <c r="R95" i="20"/>
  <c r="Q95" i="20"/>
  <c r="P95" i="20"/>
  <c r="E95" i="20"/>
  <c r="U95" i="20" s="1"/>
  <c r="U94" i="20"/>
  <c r="T94" i="20"/>
  <c r="S94" i="20"/>
  <c r="R94" i="20"/>
  <c r="Q94" i="20"/>
  <c r="P94" i="20"/>
  <c r="E94" i="20"/>
  <c r="U93" i="20"/>
  <c r="T93" i="20"/>
  <c r="S93" i="20"/>
  <c r="R93" i="20"/>
  <c r="Q93" i="20"/>
  <c r="P93" i="20"/>
  <c r="E93" i="20"/>
  <c r="T92" i="20"/>
  <c r="S92" i="20"/>
  <c r="R92" i="20"/>
  <c r="Q92" i="20"/>
  <c r="P92" i="20"/>
  <c r="E92" i="20"/>
  <c r="U92" i="20" s="1"/>
  <c r="S91" i="20"/>
  <c r="R91" i="20"/>
  <c r="Q91" i="20"/>
  <c r="P91" i="20"/>
  <c r="E91" i="20"/>
  <c r="U91" i="20" s="1"/>
  <c r="S90" i="20"/>
  <c r="R90" i="20"/>
  <c r="Q90" i="20"/>
  <c r="P90" i="20"/>
  <c r="E90" i="20"/>
  <c r="T90" i="20" s="1"/>
  <c r="T89" i="20"/>
  <c r="S89" i="20"/>
  <c r="R89" i="20"/>
  <c r="Q89" i="20"/>
  <c r="P89" i="20"/>
  <c r="E89" i="20"/>
  <c r="U89" i="20" s="1"/>
  <c r="U88" i="20"/>
  <c r="T88" i="20"/>
  <c r="S88" i="20"/>
  <c r="R88" i="20"/>
  <c r="Q88" i="20"/>
  <c r="P88" i="20"/>
  <c r="E88" i="20"/>
  <c r="V75" i="20"/>
  <c r="O75" i="20"/>
  <c r="N75" i="20"/>
  <c r="M75" i="20"/>
  <c r="S75" i="20" s="1"/>
  <c r="L75" i="20"/>
  <c r="K75" i="20"/>
  <c r="J75" i="20"/>
  <c r="I75" i="20"/>
  <c r="H75" i="20"/>
  <c r="G75" i="20"/>
  <c r="F75" i="20"/>
  <c r="C75" i="20"/>
  <c r="B75" i="20"/>
  <c r="S74" i="20"/>
  <c r="R74" i="20"/>
  <c r="O74" i="20"/>
  <c r="N74" i="20"/>
  <c r="M74" i="20"/>
  <c r="L74" i="20"/>
  <c r="K74" i="20"/>
  <c r="J74" i="20"/>
  <c r="I74" i="20"/>
  <c r="H74" i="20"/>
  <c r="P74" i="20" s="1"/>
  <c r="G74" i="20"/>
  <c r="F74" i="20"/>
  <c r="C74" i="20"/>
  <c r="B74" i="20"/>
  <c r="E74" i="20" s="1"/>
  <c r="S73" i="20"/>
  <c r="O73" i="20"/>
  <c r="N73" i="20"/>
  <c r="M73" i="20"/>
  <c r="L73" i="20"/>
  <c r="K73" i="20"/>
  <c r="J73" i="20"/>
  <c r="I73" i="20"/>
  <c r="Q73" i="20" s="1"/>
  <c r="H73" i="20"/>
  <c r="P73" i="20" s="1"/>
  <c r="G73" i="20"/>
  <c r="F73" i="20"/>
  <c r="C73" i="20"/>
  <c r="B73" i="20"/>
  <c r="E73" i="20" s="1"/>
  <c r="T72" i="20"/>
  <c r="S72" i="20"/>
  <c r="R72" i="20"/>
  <c r="Q72" i="20"/>
  <c r="P72" i="20"/>
  <c r="E72" i="20"/>
  <c r="U72" i="20" s="1"/>
  <c r="S71" i="20"/>
  <c r="R71" i="20"/>
  <c r="Q71" i="20"/>
  <c r="P71" i="20"/>
  <c r="E71" i="20"/>
  <c r="V69" i="20"/>
  <c r="O69" i="20"/>
  <c r="N69" i="20"/>
  <c r="M69" i="20"/>
  <c r="S69" i="20" s="1"/>
  <c r="L69" i="20"/>
  <c r="K69" i="20"/>
  <c r="J69" i="20"/>
  <c r="I69" i="20"/>
  <c r="H69" i="20"/>
  <c r="G69" i="20"/>
  <c r="F69" i="20"/>
  <c r="C69" i="20"/>
  <c r="B69" i="20"/>
  <c r="O68" i="20"/>
  <c r="N68" i="20"/>
  <c r="M68" i="20"/>
  <c r="S68" i="20" s="1"/>
  <c r="L68" i="20"/>
  <c r="R68" i="20" s="1"/>
  <c r="K68" i="20"/>
  <c r="J68" i="20"/>
  <c r="I68" i="20"/>
  <c r="H68" i="20"/>
  <c r="P68" i="20" s="1"/>
  <c r="G68" i="20"/>
  <c r="F68" i="20"/>
  <c r="E68" i="20"/>
  <c r="C68" i="20"/>
  <c r="B68" i="20"/>
  <c r="T67" i="20"/>
  <c r="S67" i="20"/>
  <c r="R67" i="20"/>
  <c r="Q67" i="20"/>
  <c r="P67" i="20"/>
  <c r="E67" i="20"/>
  <c r="U67" i="20" s="1"/>
  <c r="S66" i="20"/>
  <c r="R66" i="20"/>
  <c r="Q66" i="20"/>
  <c r="P66" i="20"/>
  <c r="E66" i="20"/>
  <c r="U66" i="20" s="1"/>
  <c r="S65" i="20"/>
  <c r="R65" i="20"/>
  <c r="Q65" i="20"/>
  <c r="P65" i="20"/>
  <c r="E65" i="20"/>
  <c r="U65" i="20" s="1"/>
  <c r="S64" i="20"/>
  <c r="R64" i="20"/>
  <c r="Q64" i="20"/>
  <c r="P64" i="20"/>
  <c r="E64" i="20"/>
  <c r="T64" i="20" s="1"/>
  <c r="S63" i="20"/>
  <c r="R63" i="20"/>
  <c r="Q63" i="20"/>
  <c r="P63" i="20"/>
  <c r="E63" i="20"/>
  <c r="U63" i="20" s="1"/>
  <c r="O61" i="20"/>
  <c r="N61" i="20"/>
  <c r="M61" i="20"/>
  <c r="S61" i="20" s="1"/>
  <c r="L61" i="20"/>
  <c r="R61" i="20" s="1"/>
  <c r="K61" i="20"/>
  <c r="J61" i="20"/>
  <c r="I61" i="20"/>
  <c r="H61" i="20"/>
  <c r="C61" i="20"/>
  <c r="B61" i="20"/>
  <c r="T60" i="20"/>
  <c r="S60" i="20"/>
  <c r="R60" i="20"/>
  <c r="Q60" i="20"/>
  <c r="P60" i="20"/>
  <c r="E60" i="20"/>
  <c r="U60" i="20" s="1"/>
  <c r="S59" i="20"/>
  <c r="R59" i="20"/>
  <c r="Q59" i="20"/>
  <c r="P59" i="20"/>
  <c r="E59" i="20"/>
  <c r="U59" i="20" s="1"/>
  <c r="S58" i="20"/>
  <c r="R58" i="20"/>
  <c r="Q58" i="20"/>
  <c r="P58" i="20"/>
  <c r="E58" i="20"/>
  <c r="U58" i="20" s="1"/>
  <c r="S57" i="20"/>
  <c r="R57" i="20"/>
  <c r="Q57" i="20"/>
  <c r="P57" i="20"/>
  <c r="E57" i="20"/>
  <c r="U57" i="20" s="1"/>
  <c r="O55" i="20"/>
  <c r="N55" i="20"/>
  <c r="M55" i="20"/>
  <c r="S55" i="20" s="1"/>
  <c r="L55" i="20"/>
  <c r="R55" i="20" s="1"/>
  <c r="K55" i="20"/>
  <c r="J55" i="20"/>
  <c r="I55" i="20"/>
  <c r="H55" i="20"/>
  <c r="G55" i="20"/>
  <c r="F55" i="20"/>
  <c r="C55" i="20"/>
  <c r="B55" i="20"/>
  <c r="S54" i="20"/>
  <c r="R54" i="20"/>
  <c r="Q54" i="20"/>
  <c r="P54" i="20"/>
  <c r="E54" i="20"/>
  <c r="U54" i="20" s="1"/>
  <c r="S53" i="20"/>
  <c r="R53" i="20"/>
  <c r="Q53" i="20"/>
  <c r="P53" i="20"/>
  <c r="E53" i="20"/>
  <c r="U53" i="20" s="1"/>
  <c r="S52" i="20"/>
  <c r="R52" i="20"/>
  <c r="Q52" i="20"/>
  <c r="P52" i="20"/>
  <c r="E52" i="20"/>
  <c r="T52" i="20" s="1"/>
  <c r="S51" i="20"/>
  <c r="R51" i="20"/>
  <c r="Q51" i="20"/>
  <c r="P51" i="20"/>
  <c r="E51" i="20"/>
  <c r="U51" i="20" s="1"/>
  <c r="S50" i="20"/>
  <c r="R50" i="20"/>
  <c r="Q50" i="20"/>
  <c r="P50" i="20"/>
  <c r="E50" i="20"/>
  <c r="U50" i="20" s="1"/>
  <c r="S49" i="20"/>
  <c r="R49" i="20"/>
  <c r="Q49" i="20"/>
  <c r="P49" i="20"/>
  <c r="E49" i="20"/>
  <c r="U49" i="20" s="1"/>
  <c r="T48" i="20"/>
  <c r="S48" i="20"/>
  <c r="R48" i="20"/>
  <c r="Q48" i="20"/>
  <c r="P48" i="20"/>
  <c r="E48" i="20"/>
  <c r="U48" i="20" s="1"/>
  <c r="T47" i="20"/>
  <c r="S47" i="20"/>
  <c r="R47" i="20"/>
  <c r="Q47" i="20"/>
  <c r="P47" i="20"/>
  <c r="E47" i="20"/>
  <c r="U47" i="20" s="1"/>
  <c r="S46" i="20"/>
  <c r="R46" i="20"/>
  <c r="Q46" i="20"/>
  <c r="P46" i="20"/>
  <c r="E46" i="20"/>
  <c r="U46" i="20" s="1"/>
  <c r="S45" i="20"/>
  <c r="R45" i="20"/>
  <c r="Q45" i="20"/>
  <c r="P45" i="20"/>
  <c r="E45" i="20"/>
  <c r="U44" i="20"/>
  <c r="S44" i="20"/>
  <c r="R44" i="20"/>
  <c r="Q44" i="20"/>
  <c r="P44" i="20"/>
  <c r="E44" i="20"/>
  <c r="T44" i="20" s="1"/>
  <c r="O42" i="20"/>
  <c r="N42" i="20"/>
  <c r="M42" i="20"/>
  <c r="S42" i="20" s="1"/>
  <c r="L42" i="20"/>
  <c r="R42" i="20" s="1"/>
  <c r="K42" i="20"/>
  <c r="J42" i="20"/>
  <c r="I42" i="20"/>
  <c r="H42" i="20"/>
  <c r="G42" i="20"/>
  <c r="F42" i="20"/>
  <c r="C42" i="20"/>
  <c r="B42" i="20"/>
  <c r="E42" i="20" s="1"/>
  <c r="U41" i="20"/>
  <c r="S41" i="20"/>
  <c r="R41" i="20"/>
  <c r="Q41" i="20"/>
  <c r="P41" i="20"/>
  <c r="E41" i="20"/>
  <c r="T41" i="20" s="1"/>
  <c r="S40" i="20"/>
  <c r="R40" i="20"/>
  <c r="Q40" i="20"/>
  <c r="P40" i="20"/>
  <c r="E40" i="20"/>
  <c r="U40" i="20" s="1"/>
  <c r="S39" i="20"/>
  <c r="R39" i="20"/>
  <c r="Q39" i="20"/>
  <c r="P39" i="20"/>
  <c r="E39" i="20"/>
  <c r="U39" i="20" s="1"/>
  <c r="U38" i="20"/>
  <c r="T38" i="20"/>
  <c r="S38" i="20"/>
  <c r="R38" i="20"/>
  <c r="Q38" i="20"/>
  <c r="P38" i="20"/>
  <c r="E38" i="20"/>
  <c r="T37" i="20"/>
  <c r="S37" i="20"/>
  <c r="R37" i="20"/>
  <c r="Q37" i="20"/>
  <c r="U37" i="20" s="1"/>
  <c r="P37" i="20"/>
  <c r="E37" i="20"/>
  <c r="O35" i="20"/>
  <c r="N35" i="20"/>
  <c r="R35" i="20" s="1"/>
  <c r="M35" i="20"/>
  <c r="S35" i="20" s="1"/>
  <c r="L35" i="20"/>
  <c r="K35" i="20"/>
  <c r="J35" i="20"/>
  <c r="I35" i="20"/>
  <c r="Q35" i="20" s="1"/>
  <c r="H35" i="20"/>
  <c r="P35" i="20" s="1"/>
  <c r="G35" i="20"/>
  <c r="F35" i="20"/>
  <c r="E35" i="20"/>
  <c r="C35" i="20"/>
  <c r="B35" i="20"/>
  <c r="T34" i="20"/>
  <c r="S34" i="20"/>
  <c r="R34" i="20"/>
  <c r="Q34" i="20"/>
  <c r="U34" i="20" s="1"/>
  <c r="P34" i="20"/>
  <c r="E34" i="20"/>
  <c r="O32" i="20"/>
  <c r="N32" i="20"/>
  <c r="M32" i="20"/>
  <c r="S32" i="20" s="1"/>
  <c r="L32" i="20"/>
  <c r="R32" i="20" s="1"/>
  <c r="K32" i="20"/>
  <c r="J32" i="20"/>
  <c r="I32" i="20"/>
  <c r="Q32" i="20" s="1"/>
  <c r="H32" i="20"/>
  <c r="G32" i="20"/>
  <c r="F32" i="20"/>
  <c r="C32" i="20"/>
  <c r="B32" i="20"/>
  <c r="E32" i="20" s="1"/>
  <c r="U31" i="20"/>
  <c r="T31" i="20"/>
  <c r="S31" i="20"/>
  <c r="R31" i="20"/>
  <c r="Q31" i="20"/>
  <c r="P31" i="20"/>
  <c r="E31" i="20"/>
  <c r="T30" i="20"/>
  <c r="S30" i="20"/>
  <c r="R30" i="20"/>
  <c r="Q30" i="20"/>
  <c r="P30" i="20"/>
  <c r="E30" i="20"/>
  <c r="U30" i="20" s="1"/>
  <c r="S29" i="20"/>
  <c r="R29" i="20"/>
  <c r="Q29" i="20"/>
  <c r="P29" i="20"/>
  <c r="E29" i="20"/>
  <c r="U29" i="20" s="1"/>
  <c r="S28" i="20"/>
  <c r="R28" i="20"/>
  <c r="Q28" i="20"/>
  <c r="P28" i="20"/>
  <c r="E28" i="20"/>
  <c r="U28" i="20" s="1"/>
  <c r="V26" i="20"/>
  <c r="O26" i="20"/>
  <c r="N26" i="20"/>
  <c r="M26" i="20"/>
  <c r="S26" i="20" s="1"/>
  <c r="L26" i="20"/>
  <c r="R26" i="20" s="1"/>
  <c r="K26" i="20"/>
  <c r="J26" i="20"/>
  <c r="I26" i="20"/>
  <c r="H26" i="20"/>
  <c r="P26" i="20" s="1"/>
  <c r="G26" i="20"/>
  <c r="F26" i="20"/>
  <c r="C26" i="20"/>
  <c r="E26" i="20" s="1"/>
  <c r="B26" i="20"/>
  <c r="S25" i="20"/>
  <c r="R25" i="20"/>
  <c r="Q25" i="20"/>
  <c r="P25" i="20"/>
  <c r="E25" i="20"/>
  <c r="U25" i="20" s="1"/>
  <c r="S24" i="20"/>
  <c r="R24" i="20"/>
  <c r="Q24" i="20"/>
  <c r="P24" i="20"/>
  <c r="E24" i="20"/>
  <c r="U24" i="20" s="1"/>
  <c r="U23" i="20"/>
  <c r="S23" i="20"/>
  <c r="R23" i="20"/>
  <c r="Q23" i="20"/>
  <c r="P23" i="20"/>
  <c r="E23" i="20"/>
  <c r="T23" i="20" s="1"/>
  <c r="S22" i="20"/>
  <c r="R22" i="20"/>
  <c r="Q22" i="20"/>
  <c r="P22" i="20"/>
  <c r="E22" i="20"/>
  <c r="U22" i="20" s="1"/>
  <c r="S21" i="20"/>
  <c r="R21" i="20"/>
  <c r="Q21" i="20"/>
  <c r="P21" i="20"/>
  <c r="E21" i="20"/>
  <c r="U21" i="20" s="1"/>
  <c r="U20" i="20"/>
  <c r="T20" i="20"/>
  <c r="S20" i="20"/>
  <c r="R20" i="20"/>
  <c r="Q20" i="20"/>
  <c r="P20" i="20"/>
  <c r="E20" i="20"/>
  <c r="U19" i="20"/>
  <c r="T19" i="20"/>
  <c r="S19" i="20"/>
  <c r="R19" i="20"/>
  <c r="Q19" i="20"/>
  <c r="P19" i="20"/>
  <c r="E19" i="20"/>
  <c r="O17" i="20"/>
  <c r="N17" i="20"/>
  <c r="R17" i="20" s="1"/>
  <c r="M17" i="20"/>
  <c r="S17" i="20" s="1"/>
  <c r="L17" i="20"/>
  <c r="K17" i="20"/>
  <c r="J17" i="20"/>
  <c r="I17" i="20"/>
  <c r="Q17" i="20" s="1"/>
  <c r="H17" i="20"/>
  <c r="P17" i="20" s="1"/>
  <c r="G17" i="20"/>
  <c r="F17" i="20"/>
  <c r="E17" i="20"/>
  <c r="C17" i="20"/>
  <c r="B17" i="20"/>
  <c r="T16" i="20"/>
  <c r="S16" i="20"/>
  <c r="R16" i="20"/>
  <c r="Q16" i="20"/>
  <c r="U16" i="20" s="1"/>
  <c r="P16" i="20"/>
  <c r="E16" i="20"/>
  <c r="T15" i="20"/>
  <c r="S15" i="20"/>
  <c r="R15" i="20"/>
  <c r="Q15" i="20"/>
  <c r="P15" i="20"/>
  <c r="E15" i="20"/>
  <c r="U15" i="20" s="1"/>
  <c r="S14" i="20"/>
  <c r="R14" i="20"/>
  <c r="Q14" i="20"/>
  <c r="P14" i="20"/>
  <c r="E14" i="20"/>
  <c r="U14" i="20" s="1"/>
  <c r="S13" i="20"/>
  <c r="R13" i="20"/>
  <c r="Q13" i="20"/>
  <c r="P13" i="20"/>
  <c r="E13" i="20"/>
  <c r="U13" i="20" s="1"/>
  <c r="U12" i="20"/>
  <c r="S12" i="20"/>
  <c r="R12" i="20"/>
  <c r="Q12" i="20"/>
  <c r="P12" i="20"/>
  <c r="E12" i="20"/>
  <c r="T12" i="20" s="1"/>
  <c r="S11" i="20"/>
  <c r="R11" i="20"/>
  <c r="Q11" i="20"/>
  <c r="P11" i="20"/>
  <c r="E11" i="20"/>
  <c r="U11" i="20" s="1"/>
  <c r="S10" i="20"/>
  <c r="R10" i="20"/>
  <c r="Q10" i="20"/>
  <c r="P10" i="20"/>
  <c r="E10" i="20"/>
  <c r="U10" i="20" s="1"/>
  <c r="U9" i="20"/>
  <c r="T9" i="20"/>
  <c r="S9" i="20"/>
  <c r="R9" i="20"/>
  <c r="Q9" i="20"/>
  <c r="P9" i="20"/>
  <c r="E9" i="20"/>
  <c r="U96" i="19"/>
  <c r="T96" i="19"/>
  <c r="S96" i="19"/>
  <c r="R96" i="19"/>
  <c r="Q96" i="19"/>
  <c r="P96" i="19"/>
  <c r="E96" i="19"/>
  <c r="T95" i="19"/>
  <c r="S95" i="19"/>
  <c r="R95" i="19"/>
  <c r="Q95" i="19"/>
  <c r="P95" i="19"/>
  <c r="E95" i="19"/>
  <c r="U95" i="19" s="1"/>
  <c r="S94" i="19"/>
  <c r="R94" i="19"/>
  <c r="Q94" i="19"/>
  <c r="P94" i="19"/>
  <c r="E94" i="19"/>
  <c r="U94" i="19" s="1"/>
  <c r="S93" i="19"/>
  <c r="R93" i="19"/>
  <c r="Q93" i="19"/>
  <c r="P93" i="19"/>
  <c r="E93" i="19"/>
  <c r="U93" i="19" s="1"/>
  <c r="U92" i="19"/>
  <c r="S92" i="19"/>
  <c r="R92" i="19"/>
  <c r="Q92" i="19"/>
  <c r="P92" i="19"/>
  <c r="E92" i="19"/>
  <c r="T92" i="19" s="1"/>
  <c r="S91" i="19"/>
  <c r="R91" i="19"/>
  <c r="Q91" i="19"/>
  <c r="P91" i="19"/>
  <c r="E91" i="19"/>
  <c r="U91" i="19" s="1"/>
  <c r="S90" i="19"/>
  <c r="R90" i="19"/>
  <c r="Q90" i="19"/>
  <c r="P90" i="19"/>
  <c r="E90" i="19"/>
  <c r="U90" i="19" s="1"/>
  <c r="U89" i="19"/>
  <c r="T89" i="19"/>
  <c r="S89" i="19"/>
  <c r="R89" i="19"/>
  <c r="Q89" i="19"/>
  <c r="P89" i="19"/>
  <c r="E89" i="19"/>
  <c r="U88" i="19"/>
  <c r="T88" i="19"/>
  <c r="S88" i="19"/>
  <c r="R88" i="19"/>
  <c r="Q88" i="19"/>
  <c r="P88" i="19"/>
  <c r="E88" i="19"/>
  <c r="O75" i="19"/>
  <c r="N75" i="19"/>
  <c r="M75" i="19"/>
  <c r="S75" i="19" s="1"/>
  <c r="L75" i="19"/>
  <c r="K75" i="19"/>
  <c r="J75" i="19"/>
  <c r="I75" i="19"/>
  <c r="H75" i="19"/>
  <c r="G75" i="19"/>
  <c r="F75" i="19"/>
  <c r="C75" i="19"/>
  <c r="B75" i="19"/>
  <c r="S74" i="19"/>
  <c r="R74" i="19"/>
  <c r="O74" i="19"/>
  <c r="N74" i="19"/>
  <c r="M74" i="19"/>
  <c r="L74" i="19"/>
  <c r="K74" i="19"/>
  <c r="J74" i="19"/>
  <c r="I74" i="19"/>
  <c r="Q74" i="19" s="1"/>
  <c r="H74" i="19"/>
  <c r="P74" i="19" s="1"/>
  <c r="G74" i="19"/>
  <c r="F74" i="19"/>
  <c r="C74" i="19"/>
  <c r="B74" i="19"/>
  <c r="E74" i="19" s="1"/>
  <c r="S73" i="19"/>
  <c r="O73" i="19"/>
  <c r="N73" i="19"/>
  <c r="M73" i="19"/>
  <c r="L73" i="19"/>
  <c r="R73" i="19" s="1"/>
  <c r="K73" i="19"/>
  <c r="J73" i="19"/>
  <c r="I73" i="19"/>
  <c r="Q73" i="19" s="1"/>
  <c r="H73" i="19"/>
  <c r="P73" i="19" s="1"/>
  <c r="G73" i="19"/>
  <c r="F73" i="19"/>
  <c r="C73" i="19"/>
  <c r="B73" i="19"/>
  <c r="E73" i="19" s="1"/>
  <c r="S72" i="19"/>
  <c r="R72" i="19"/>
  <c r="Q72" i="19"/>
  <c r="P72" i="19"/>
  <c r="E72" i="19"/>
  <c r="U72" i="19" s="1"/>
  <c r="U71" i="19"/>
  <c r="T71" i="19"/>
  <c r="S71" i="19"/>
  <c r="R71" i="19"/>
  <c r="Q71" i="19"/>
  <c r="P71" i="19"/>
  <c r="E71" i="19"/>
  <c r="O69" i="19"/>
  <c r="N69" i="19"/>
  <c r="M69" i="19"/>
  <c r="S69" i="19" s="1"/>
  <c r="L69" i="19"/>
  <c r="R69" i="19" s="1"/>
  <c r="K69" i="19"/>
  <c r="J69" i="19"/>
  <c r="I69" i="19"/>
  <c r="H69" i="19"/>
  <c r="G69" i="19"/>
  <c r="F69" i="19"/>
  <c r="C69" i="19"/>
  <c r="B69" i="19"/>
  <c r="O68" i="19"/>
  <c r="N68" i="19"/>
  <c r="M68" i="19"/>
  <c r="S68" i="19" s="1"/>
  <c r="L68" i="19"/>
  <c r="R68" i="19" s="1"/>
  <c r="K68" i="19"/>
  <c r="J68" i="19"/>
  <c r="I68" i="19"/>
  <c r="H68" i="19"/>
  <c r="P68" i="19" s="1"/>
  <c r="G68" i="19"/>
  <c r="F68" i="19"/>
  <c r="C68" i="19"/>
  <c r="B68" i="19"/>
  <c r="S67" i="19"/>
  <c r="R67" i="19"/>
  <c r="Q67" i="19"/>
  <c r="P67" i="19"/>
  <c r="E67" i="19"/>
  <c r="U67" i="19" s="1"/>
  <c r="U66" i="19"/>
  <c r="T66" i="19"/>
  <c r="S66" i="19"/>
  <c r="R66" i="19"/>
  <c r="Q66" i="19"/>
  <c r="P66" i="19"/>
  <c r="E66" i="19"/>
  <c r="S65" i="19"/>
  <c r="R65" i="19"/>
  <c r="Q65" i="19"/>
  <c r="P65" i="19"/>
  <c r="E65" i="19"/>
  <c r="U65" i="19" s="1"/>
  <c r="T64" i="19"/>
  <c r="S64" i="19"/>
  <c r="R64" i="19"/>
  <c r="Q64" i="19"/>
  <c r="P64" i="19"/>
  <c r="E64" i="19"/>
  <c r="U64" i="19" s="1"/>
  <c r="S63" i="19"/>
  <c r="R63" i="19"/>
  <c r="Q63" i="19"/>
  <c r="P63" i="19"/>
  <c r="E63" i="19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T60" i="19"/>
  <c r="S60" i="19"/>
  <c r="R60" i="19"/>
  <c r="Q60" i="19"/>
  <c r="P60" i="19"/>
  <c r="E60" i="19"/>
  <c r="U60" i="19" s="1"/>
  <c r="S59" i="19"/>
  <c r="R59" i="19"/>
  <c r="Q59" i="19"/>
  <c r="P59" i="19"/>
  <c r="E59" i="19"/>
  <c r="U59" i="19" s="1"/>
  <c r="S58" i="19"/>
  <c r="R58" i="19"/>
  <c r="Q58" i="19"/>
  <c r="P58" i="19"/>
  <c r="E58" i="19"/>
  <c r="U58" i="19" s="1"/>
  <c r="S57" i="19"/>
  <c r="R57" i="19"/>
  <c r="Q57" i="19"/>
  <c r="P57" i="19"/>
  <c r="E57" i="19"/>
  <c r="U57" i="19" s="1"/>
  <c r="O55" i="19"/>
  <c r="N55" i="19"/>
  <c r="M55" i="19"/>
  <c r="S55" i="19" s="1"/>
  <c r="L55" i="19"/>
  <c r="R55" i="19" s="1"/>
  <c r="K55" i="19"/>
  <c r="J55" i="19"/>
  <c r="I55" i="19"/>
  <c r="H55" i="19"/>
  <c r="G55" i="19"/>
  <c r="F55" i="19"/>
  <c r="C55" i="19"/>
  <c r="B55" i="19"/>
  <c r="U54" i="19"/>
  <c r="T54" i="19"/>
  <c r="S54" i="19"/>
  <c r="R54" i="19"/>
  <c r="Q54" i="19"/>
  <c r="P54" i="19"/>
  <c r="E54" i="19"/>
  <c r="T53" i="19"/>
  <c r="S53" i="19"/>
  <c r="R53" i="19"/>
  <c r="Q53" i="19"/>
  <c r="U53" i="19" s="1"/>
  <c r="P53" i="19"/>
  <c r="E53" i="19"/>
  <c r="S52" i="19"/>
  <c r="R52" i="19"/>
  <c r="Q52" i="19"/>
  <c r="P52" i="19"/>
  <c r="E52" i="19"/>
  <c r="U52" i="19" s="1"/>
  <c r="S51" i="19"/>
  <c r="R51" i="19"/>
  <c r="Q51" i="19"/>
  <c r="P51" i="19"/>
  <c r="E51" i="19"/>
  <c r="U51" i="19" s="1"/>
  <c r="S50" i="19"/>
  <c r="R50" i="19"/>
  <c r="Q50" i="19"/>
  <c r="P50" i="19"/>
  <c r="E50" i="19"/>
  <c r="U50" i="19" s="1"/>
  <c r="U49" i="19"/>
  <c r="T49" i="19"/>
  <c r="S49" i="19"/>
  <c r="R49" i="19"/>
  <c r="Q49" i="19"/>
  <c r="P49" i="19"/>
  <c r="E49" i="19"/>
  <c r="S48" i="19"/>
  <c r="R48" i="19"/>
  <c r="Q48" i="19"/>
  <c r="P48" i="19"/>
  <c r="E48" i="19"/>
  <c r="U48" i="19" s="1"/>
  <c r="S47" i="19"/>
  <c r="R47" i="19"/>
  <c r="Q47" i="19"/>
  <c r="P47" i="19"/>
  <c r="E47" i="19"/>
  <c r="U47" i="19" s="1"/>
  <c r="U46" i="19"/>
  <c r="T46" i="19"/>
  <c r="S46" i="19"/>
  <c r="R46" i="19"/>
  <c r="Q46" i="19"/>
  <c r="P46" i="19"/>
  <c r="E46" i="19"/>
  <c r="U45" i="19"/>
  <c r="T45" i="19"/>
  <c r="S45" i="19"/>
  <c r="R45" i="19"/>
  <c r="Q45" i="19"/>
  <c r="P45" i="19"/>
  <c r="E45" i="19"/>
  <c r="S44" i="19"/>
  <c r="R44" i="19"/>
  <c r="Q44" i="19"/>
  <c r="P44" i="19"/>
  <c r="E44" i="19"/>
  <c r="U44" i="19" s="1"/>
  <c r="O42" i="19"/>
  <c r="N42" i="19"/>
  <c r="M42" i="19"/>
  <c r="S42" i="19" s="1"/>
  <c r="L42" i="19"/>
  <c r="R42" i="19" s="1"/>
  <c r="K42" i="19"/>
  <c r="J42" i="19"/>
  <c r="I42" i="19"/>
  <c r="Q42" i="19" s="1"/>
  <c r="H42" i="19"/>
  <c r="G42" i="19"/>
  <c r="F42" i="19"/>
  <c r="E42" i="19"/>
  <c r="C42" i="19"/>
  <c r="B42" i="19"/>
  <c r="T41" i="19"/>
  <c r="S41" i="19"/>
  <c r="R41" i="19"/>
  <c r="Q41" i="19"/>
  <c r="P41" i="19"/>
  <c r="E41" i="19"/>
  <c r="U41" i="19" s="1"/>
  <c r="S40" i="19"/>
  <c r="R40" i="19"/>
  <c r="Q40" i="19"/>
  <c r="P40" i="19"/>
  <c r="E40" i="19"/>
  <c r="U40" i="19" s="1"/>
  <c r="S39" i="19"/>
  <c r="R39" i="19"/>
  <c r="Q39" i="19"/>
  <c r="P39" i="19"/>
  <c r="E39" i="19"/>
  <c r="U39" i="19" s="1"/>
  <c r="U38" i="19"/>
  <c r="T38" i="19"/>
  <c r="S38" i="19"/>
  <c r="R38" i="19"/>
  <c r="Q38" i="19"/>
  <c r="P38" i="19"/>
  <c r="E38" i="19"/>
  <c r="S37" i="19"/>
  <c r="R37" i="19"/>
  <c r="Q37" i="19"/>
  <c r="P37" i="19"/>
  <c r="E37" i="19"/>
  <c r="U37" i="19" s="1"/>
  <c r="O35" i="19"/>
  <c r="N35" i="19"/>
  <c r="M35" i="19"/>
  <c r="S35" i="19" s="1"/>
  <c r="L35" i="19"/>
  <c r="R35" i="19" s="1"/>
  <c r="K35" i="19"/>
  <c r="J35" i="19"/>
  <c r="I35" i="19"/>
  <c r="Q35" i="19" s="1"/>
  <c r="H35" i="19"/>
  <c r="P35" i="19" s="1"/>
  <c r="G35" i="19"/>
  <c r="F35" i="19"/>
  <c r="C35" i="19"/>
  <c r="E35" i="19" s="1"/>
  <c r="B35" i="19"/>
  <c r="S34" i="19"/>
  <c r="R34" i="19"/>
  <c r="Q34" i="19"/>
  <c r="P34" i="19"/>
  <c r="E34" i="19"/>
  <c r="U34" i="19" s="1"/>
  <c r="O32" i="19"/>
  <c r="N32" i="19"/>
  <c r="M32" i="19"/>
  <c r="S32" i="19" s="1"/>
  <c r="L32" i="19"/>
  <c r="R32" i="19" s="1"/>
  <c r="K32" i="19"/>
  <c r="J32" i="19"/>
  <c r="I32" i="19"/>
  <c r="Q32" i="19" s="1"/>
  <c r="H32" i="19"/>
  <c r="G32" i="19"/>
  <c r="F32" i="19"/>
  <c r="C32" i="19"/>
  <c r="B32" i="19"/>
  <c r="S31" i="19"/>
  <c r="R31" i="19"/>
  <c r="Q31" i="19"/>
  <c r="P31" i="19"/>
  <c r="E31" i="19"/>
  <c r="U31" i="19" s="1"/>
  <c r="S30" i="19"/>
  <c r="R30" i="19"/>
  <c r="Q30" i="19"/>
  <c r="P30" i="19"/>
  <c r="E30" i="19"/>
  <c r="U30" i="19" s="1"/>
  <c r="S29" i="19"/>
  <c r="R29" i="19"/>
  <c r="Q29" i="19"/>
  <c r="P29" i="19"/>
  <c r="E29" i="19"/>
  <c r="U29" i="19" s="1"/>
  <c r="S28" i="19"/>
  <c r="R28" i="19"/>
  <c r="Q28" i="19"/>
  <c r="P28" i="19"/>
  <c r="E28" i="19"/>
  <c r="U28" i="19" s="1"/>
  <c r="R26" i="19"/>
  <c r="O26" i="19"/>
  <c r="N26" i="19"/>
  <c r="M26" i="19"/>
  <c r="S26" i="19" s="1"/>
  <c r="L26" i="19"/>
  <c r="K26" i="19"/>
  <c r="J26" i="19"/>
  <c r="I26" i="19"/>
  <c r="H26" i="19"/>
  <c r="G26" i="19"/>
  <c r="F26" i="19"/>
  <c r="E26" i="19"/>
  <c r="C26" i="19"/>
  <c r="B26" i="19"/>
  <c r="U25" i="19"/>
  <c r="T25" i="19"/>
  <c r="S25" i="19"/>
  <c r="R25" i="19"/>
  <c r="Q25" i="19"/>
  <c r="P25" i="19"/>
  <c r="E25" i="19"/>
  <c r="S24" i="19"/>
  <c r="R24" i="19"/>
  <c r="Q24" i="19"/>
  <c r="P24" i="19"/>
  <c r="E24" i="19"/>
  <c r="U24" i="19" s="1"/>
  <c r="S23" i="19"/>
  <c r="R23" i="19"/>
  <c r="Q23" i="19"/>
  <c r="P23" i="19"/>
  <c r="E23" i="19"/>
  <c r="U23" i="19" s="1"/>
  <c r="S22" i="19"/>
  <c r="R22" i="19"/>
  <c r="Q22" i="19"/>
  <c r="P22" i="19"/>
  <c r="E22" i="19"/>
  <c r="U22" i="19" s="1"/>
  <c r="U21" i="19"/>
  <c r="T21" i="19"/>
  <c r="S21" i="19"/>
  <c r="R21" i="19"/>
  <c r="Q21" i="19"/>
  <c r="P21" i="19"/>
  <c r="E21" i="19"/>
  <c r="S20" i="19"/>
  <c r="R20" i="19"/>
  <c r="Q20" i="19"/>
  <c r="P20" i="19"/>
  <c r="E20" i="19"/>
  <c r="U20" i="19" s="1"/>
  <c r="S19" i="19"/>
  <c r="R19" i="19"/>
  <c r="Q19" i="19"/>
  <c r="P19" i="19"/>
  <c r="E19" i="19"/>
  <c r="U19" i="19" s="1"/>
  <c r="S17" i="19"/>
  <c r="O17" i="19"/>
  <c r="N17" i="19"/>
  <c r="M17" i="19"/>
  <c r="L17" i="19"/>
  <c r="R17" i="19" s="1"/>
  <c r="K17" i="19"/>
  <c r="J17" i="19"/>
  <c r="I17" i="19"/>
  <c r="Q17" i="19" s="1"/>
  <c r="H17" i="19"/>
  <c r="P17" i="19" s="1"/>
  <c r="G17" i="19"/>
  <c r="F17" i="19"/>
  <c r="C17" i="19"/>
  <c r="B17" i="19"/>
  <c r="E17" i="19" s="1"/>
  <c r="S16" i="19"/>
  <c r="R16" i="19"/>
  <c r="Q16" i="19"/>
  <c r="P16" i="19"/>
  <c r="E16" i="19"/>
  <c r="U16" i="19" s="1"/>
  <c r="U15" i="19"/>
  <c r="T15" i="19"/>
  <c r="S15" i="19"/>
  <c r="R15" i="19"/>
  <c r="Q15" i="19"/>
  <c r="P15" i="19"/>
  <c r="E15" i="19"/>
  <c r="U14" i="19"/>
  <c r="T14" i="19"/>
  <c r="S14" i="19"/>
  <c r="R14" i="19"/>
  <c r="Q14" i="19"/>
  <c r="P14" i="19"/>
  <c r="E14" i="19"/>
  <c r="T13" i="19"/>
  <c r="S13" i="19"/>
  <c r="R13" i="19"/>
  <c r="Q13" i="19"/>
  <c r="P13" i="19"/>
  <c r="E13" i="19"/>
  <c r="U13" i="19" s="1"/>
  <c r="S12" i="19"/>
  <c r="R12" i="19"/>
  <c r="Q12" i="19"/>
  <c r="P12" i="19"/>
  <c r="E12" i="19"/>
  <c r="U12" i="19" s="1"/>
  <c r="S11" i="19"/>
  <c r="R11" i="19"/>
  <c r="Q11" i="19"/>
  <c r="P11" i="19"/>
  <c r="E11" i="19"/>
  <c r="U11" i="19" s="1"/>
  <c r="S10" i="19"/>
  <c r="R10" i="19"/>
  <c r="Q10" i="19"/>
  <c r="U10" i="19" s="1"/>
  <c r="P10" i="19"/>
  <c r="T10" i="19" s="1"/>
  <c r="E10" i="19"/>
  <c r="S9" i="19"/>
  <c r="R9" i="19"/>
  <c r="Q9" i="19"/>
  <c r="P9" i="19"/>
  <c r="E9" i="19"/>
  <c r="U9" i="19" s="1"/>
  <c r="S96" i="18"/>
  <c r="R96" i="18"/>
  <c r="Q96" i="18"/>
  <c r="P96" i="18"/>
  <c r="E96" i="18"/>
  <c r="U96" i="18" s="1"/>
  <c r="U95" i="18"/>
  <c r="T95" i="18"/>
  <c r="S95" i="18"/>
  <c r="R95" i="18"/>
  <c r="Q95" i="18"/>
  <c r="P95" i="18"/>
  <c r="E95" i="18"/>
  <c r="U94" i="18"/>
  <c r="T94" i="18"/>
  <c r="S94" i="18"/>
  <c r="R94" i="18"/>
  <c r="Q94" i="18"/>
  <c r="P94" i="18"/>
  <c r="E94" i="18"/>
  <c r="T93" i="18"/>
  <c r="S93" i="18"/>
  <c r="R93" i="18"/>
  <c r="Q93" i="18"/>
  <c r="P93" i="18"/>
  <c r="E93" i="18"/>
  <c r="U93" i="18" s="1"/>
  <c r="S92" i="18"/>
  <c r="R92" i="18"/>
  <c r="Q92" i="18"/>
  <c r="P92" i="18"/>
  <c r="E92" i="18"/>
  <c r="U92" i="18" s="1"/>
  <c r="S91" i="18"/>
  <c r="R91" i="18"/>
  <c r="Q91" i="18"/>
  <c r="P91" i="18"/>
  <c r="E91" i="18"/>
  <c r="U91" i="18" s="1"/>
  <c r="U90" i="18"/>
  <c r="T90" i="18"/>
  <c r="S90" i="18"/>
  <c r="R90" i="18"/>
  <c r="Q90" i="18"/>
  <c r="P90" i="18"/>
  <c r="E90" i="18"/>
  <c r="T89" i="18"/>
  <c r="S89" i="18"/>
  <c r="R89" i="18"/>
  <c r="Q89" i="18"/>
  <c r="P89" i="18"/>
  <c r="E89" i="18"/>
  <c r="U89" i="18" s="1"/>
  <c r="S88" i="18"/>
  <c r="S87" i="18" s="1"/>
  <c r="R88" i="18"/>
  <c r="Q88" i="18"/>
  <c r="P88" i="18"/>
  <c r="E88" i="18"/>
  <c r="U88" i="18" s="1"/>
  <c r="V75" i="18"/>
  <c r="O75" i="18"/>
  <c r="N75" i="18"/>
  <c r="M75" i="18"/>
  <c r="L75" i="18"/>
  <c r="K75" i="18"/>
  <c r="J75" i="18"/>
  <c r="I75" i="18"/>
  <c r="H75" i="18"/>
  <c r="G75" i="18"/>
  <c r="F75" i="18"/>
  <c r="C75" i="18"/>
  <c r="B75" i="18"/>
  <c r="S74" i="18"/>
  <c r="R74" i="18"/>
  <c r="O74" i="18"/>
  <c r="N74" i="18"/>
  <c r="M74" i="18"/>
  <c r="L74" i="18"/>
  <c r="K74" i="18"/>
  <c r="J74" i="18"/>
  <c r="I74" i="18"/>
  <c r="Q74" i="18" s="1"/>
  <c r="H74" i="18"/>
  <c r="P74" i="18" s="1"/>
  <c r="G74" i="18"/>
  <c r="F74" i="18"/>
  <c r="C74" i="18"/>
  <c r="B74" i="18"/>
  <c r="E74" i="18" s="1"/>
  <c r="S73" i="18"/>
  <c r="O73" i="18"/>
  <c r="N73" i="18"/>
  <c r="M73" i="18"/>
  <c r="L73" i="18"/>
  <c r="R73" i="18" s="1"/>
  <c r="K73" i="18"/>
  <c r="J73" i="18"/>
  <c r="I73" i="18"/>
  <c r="Q73" i="18" s="1"/>
  <c r="H73" i="18"/>
  <c r="P73" i="18" s="1"/>
  <c r="G73" i="18"/>
  <c r="F73" i="18"/>
  <c r="C73" i="18"/>
  <c r="B73" i="18"/>
  <c r="E73" i="18" s="1"/>
  <c r="S72" i="18"/>
  <c r="R72" i="18"/>
  <c r="Q72" i="18"/>
  <c r="P72" i="18"/>
  <c r="E72" i="18"/>
  <c r="U72" i="18" s="1"/>
  <c r="U71" i="18"/>
  <c r="T71" i="18"/>
  <c r="S71" i="18"/>
  <c r="R71" i="18"/>
  <c r="Q71" i="18"/>
  <c r="P71" i="18"/>
  <c r="E71" i="18"/>
  <c r="V69" i="18"/>
  <c r="O69" i="18"/>
  <c r="N69" i="18"/>
  <c r="M69" i="18"/>
  <c r="L69" i="18"/>
  <c r="K69" i="18"/>
  <c r="J69" i="18"/>
  <c r="I69" i="18"/>
  <c r="H69" i="18"/>
  <c r="G69" i="18"/>
  <c r="F69" i="18"/>
  <c r="C69" i="18"/>
  <c r="B69" i="18"/>
  <c r="O68" i="18"/>
  <c r="N68" i="18"/>
  <c r="M68" i="18"/>
  <c r="S68" i="18" s="1"/>
  <c r="L68" i="18"/>
  <c r="R68" i="18" s="1"/>
  <c r="K68" i="18"/>
  <c r="J68" i="18"/>
  <c r="I68" i="18"/>
  <c r="Q68" i="18" s="1"/>
  <c r="H68" i="18"/>
  <c r="P68" i="18" s="1"/>
  <c r="G68" i="18"/>
  <c r="F68" i="18"/>
  <c r="C68" i="18"/>
  <c r="B68" i="18"/>
  <c r="S67" i="18"/>
  <c r="R67" i="18"/>
  <c r="Q67" i="18"/>
  <c r="P67" i="18"/>
  <c r="E67" i="18"/>
  <c r="U67" i="18" s="1"/>
  <c r="S66" i="18"/>
  <c r="R66" i="18"/>
  <c r="Q66" i="18"/>
  <c r="P66" i="18"/>
  <c r="E66" i="18"/>
  <c r="U66" i="18" s="1"/>
  <c r="U65" i="18"/>
  <c r="T65" i="18"/>
  <c r="S65" i="18"/>
  <c r="R65" i="18"/>
  <c r="Q65" i="18"/>
  <c r="P65" i="18"/>
  <c r="E65" i="18"/>
  <c r="S64" i="18"/>
  <c r="R64" i="18"/>
  <c r="Q64" i="18"/>
  <c r="P64" i="18"/>
  <c r="E64" i="18"/>
  <c r="U64" i="18" s="1"/>
  <c r="T63" i="18"/>
  <c r="S63" i="18"/>
  <c r="R63" i="18"/>
  <c r="Q63" i="18"/>
  <c r="P63" i="18"/>
  <c r="E63" i="18"/>
  <c r="U63" i="18" s="1"/>
  <c r="O61" i="18"/>
  <c r="N61" i="18"/>
  <c r="M61" i="18"/>
  <c r="S61" i="18" s="1"/>
  <c r="L61" i="18"/>
  <c r="R61" i="18" s="1"/>
  <c r="K61" i="18"/>
  <c r="J61" i="18"/>
  <c r="I61" i="18"/>
  <c r="H61" i="18"/>
  <c r="C61" i="18"/>
  <c r="B61" i="18"/>
  <c r="E61" i="18" s="1"/>
  <c r="U60" i="18"/>
  <c r="T60" i="18"/>
  <c r="S60" i="18"/>
  <c r="R60" i="18"/>
  <c r="Q60" i="18"/>
  <c r="P60" i="18"/>
  <c r="E60" i="18"/>
  <c r="T59" i="18"/>
  <c r="S59" i="18"/>
  <c r="R59" i="18"/>
  <c r="Q59" i="18"/>
  <c r="P59" i="18"/>
  <c r="E59" i="18"/>
  <c r="U59" i="18" s="1"/>
  <c r="S58" i="18"/>
  <c r="R58" i="18"/>
  <c r="Q58" i="18"/>
  <c r="P58" i="18"/>
  <c r="E58" i="18"/>
  <c r="U58" i="18" s="1"/>
  <c r="S57" i="18"/>
  <c r="R57" i="18"/>
  <c r="Q57" i="18"/>
  <c r="P57" i="18"/>
  <c r="E57" i="18"/>
  <c r="U57" i="18" s="1"/>
  <c r="O55" i="18"/>
  <c r="N55" i="18"/>
  <c r="M55" i="18"/>
  <c r="S55" i="18" s="1"/>
  <c r="L55" i="18"/>
  <c r="R55" i="18" s="1"/>
  <c r="K55" i="18"/>
  <c r="J55" i="18"/>
  <c r="I55" i="18"/>
  <c r="H55" i="18"/>
  <c r="G55" i="18"/>
  <c r="F55" i="18"/>
  <c r="C55" i="18"/>
  <c r="B55" i="18"/>
  <c r="S54" i="18"/>
  <c r="R54" i="18"/>
  <c r="Q54" i="18"/>
  <c r="P54" i="18"/>
  <c r="E54" i="18"/>
  <c r="U54" i="18" s="1"/>
  <c r="U53" i="18"/>
  <c r="T53" i="18"/>
  <c r="S53" i="18"/>
  <c r="R53" i="18"/>
  <c r="Q53" i="18"/>
  <c r="P53" i="18"/>
  <c r="E53" i="18"/>
  <c r="U52" i="18"/>
  <c r="T52" i="18"/>
  <c r="S52" i="18"/>
  <c r="R52" i="18"/>
  <c r="Q52" i="18"/>
  <c r="P52" i="18"/>
  <c r="E52" i="18"/>
  <c r="S51" i="18"/>
  <c r="R51" i="18"/>
  <c r="Q51" i="18"/>
  <c r="P51" i="18"/>
  <c r="E51" i="18"/>
  <c r="U51" i="18" s="1"/>
  <c r="U50" i="18"/>
  <c r="S50" i="18"/>
  <c r="R50" i="18"/>
  <c r="Q50" i="18"/>
  <c r="P50" i="18"/>
  <c r="E50" i="18"/>
  <c r="T50" i="18" s="1"/>
  <c r="T49" i="18"/>
  <c r="S49" i="18"/>
  <c r="R49" i="18"/>
  <c r="Q49" i="18"/>
  <c r="P49" i="18"/>
  <c r="E49" i="18"/>
  <c r="U49" i="18" s="1"/>
  <c r="T48" i="18"/>
  <c r="S48" i="18"/>
  <c r="R48" i="18"/>
  <c r="Q48" i="18"/>
  <c r="P48" i="18"/>
  <c r="E48" i="18"/>
  <c r="U48" i="18" s="1"/>
  <c r="S47" i="18"/>
  <c r="R47" i="18"/>
  <c r="Q47" i="18"/>
  <c r="P47" i="18"/>
  <c r="E47" i="18"/>
  <c r="U47" i="18" s="1"/>
  <c r="S46" i="18"/>
  <c r="R46" i="18"/>
  <c r="Q46" i="18"/>
  <c r="P46" i="18"/>
  <c r="E46" i="18"/>
  <c r="U46" i="18" s="1"/>
  <c r="U45" i="18"/>
  <c r="T45" i="18"/>
  <c r="S45" i="18"/>
  <c r="R45" i="18"/>
  <c r="Q45" i="18"/>
  <c r="P45" i="18"/>
  <c r="E45" i="18"/>
  <c r="U44" i="18"/>
  <c r="T44" i="18"/>
  <c r="S44" i="18"/>
  <c r="R44" i="18"/>
  <c r="Q44" i="18"/>
  <c r="P44" i="18"/>
  <c r="E44" i="18"/>
  <c r="O42" i="18"/>
  <c r="N42" i="18"/>
  <c r="M42" i="18"/>
  <c r="S42" i="18" s="1"/>
  <c r="L42" i="18"/>
  <c r="R42" i="18" s="1"/>
  <c r="K42" i="18"/>
  <c r="J42" i="18"/>
  <c r="I42" i="18"/>
  <c r="H42" i="18"/>
  <c r="G42" i="18"/>
  <c r="F42" i="18"/>
  <c r="C42" i="18"/>
  <c r="B42" i="18"/>
  <c r="U41" i="18"/>
  <c r="T41" i="18"/>
  <c r="S41" i="18"/>
  <c r="R41" i="18"/>
  <c r="Q41" i="18"/>
  <c r="P41" i="18"/>
  <c r="E41" i="18"/>
  <c r="T40" i="18"/>
  <c r="S40" i="18"/>
  <c r="R40" i="18"/>
  <c r="Q40" i="18"/>
  <c r="P40" i="18"/>
  <c r="E40" i="18"/>
  <c r="U40" i="18" s="1"/>
  <c r="T39" i="18"/>
  <c r="S39" i="18"/>
  <c r="R39" i="18"/>
  <c r="Q39" i="18"/>
  <c r="P39" i="18"/>
  <c r="E39" i="18"/>
  <c r="U39" i="18" s="1"/>
  <c r="T38" i="18"/>
  <c r="S38" i="18"/>
  <c r="R38" i="18"/>
  <c r="Q38" i="18"/>
  <c r="U38" i="18" s="1"/>
  <c r="P38" i="18"/>
  <c r="E38" i="18"/>
  <c r="T37" i="18"/>
  <c r="S37" i="18"/>
  <c r="R37" i="18"/>
  <c r="Q37" i="18"/>
  <c r="P37" i="18"/>
  <c r="E37" i="18"/>
  <c r="U37" i="18" s="1"/>
  <c r="O35" i="18"/>
  <c r="N35" i="18"/>
  <c r="M35" i="18"/>
  <c r="S35" i="18" s="1"/>
  <c r="L35" i="18"/>
  <c r="R35" i="18" s="1"/>
  <c r="K35" i="18"/>
  <c r="J35" i="18"/>
  <c r="I35" i="18"/>
  <c r="Q35" i="18" s="1"/>
  <c r="H35" i="18"/>
  <c r="P35" i="18" s="1"/>
  <c r="G35" i="18"/>
  <c r="F35" i="18"/>
  <c r="E35" i="18"/>
  <c r="C35" i="18"/>
  <c r="B35" i="18"/>
  <c r="S34" i="18"/>
  <c r="R34" i="18"/>
  <c r="Q34" i="18"/>
  <c r="P34" i="18"/>
  <c r="T34" i="18" s="1"/>
  <c r="E34" i="18"/>
  <c r="U34" i="18" s="1"/>
  <c r="O32" i="18"/>
  <c r="N32" i="18"/>
  <c r="M32" i="18"/>
  <c r="S32" i="18" s="1"/>
  <c r="L32" i="18"/>
  <c r="R32" i="18" s="1"/>
  <c r="K32" i="18"/>
  <c r="J32" i="18"/>
  <c r="I32" i="18"/>
  <c r="H32" i="18"/>
  <c r="G32" i="18"/>
  <c r="F32" i="18"/>
  <c r="C32" i="18"/>
  <c r="B32" i="18"/>
  <c r="E32" i="18" s="1"/>
  <c r="T31" i="18"/>
  <c r="S31" i="18"/>
  <c r="R31" i="18"/>
  <c r="Q31" i="18"/>
  <c r="P31" i="18"/>
  <c r="E31" i="18"/>
  <c r="U31" i="18" s="1"/>
  <c r="S30" i="18"/>
  <c r="R30" i="18"/>
  <c r="Q30" i="18"/>
  <c r="P30" i="18"/>
  <c r="E30" i="18"/>
  <c r="U30" i="18" s="1"/>
  <c r="S29" i="18"/>
  <c r="R29" i="18"/>
  <c r="Q29" i="18"/>
  <c r="P29" i="18"/>
  <c r="E29" i="18"/>
  <c r="U29" i="18" s="1"/>
  <c r="S28" i="18"/>
  <c r="R28" i="18"/>
  <c r="Q28" i="18"/>
  <c r="P28" i="18"/>
  <c r="E28" i="18"/>
  <c r="U28" i="18" s="1"/>
  <c r="V26" i="18"/>
  <c r="O26" i="18"/>
  <c r="S26" i="18" s="1"/>
  <c r="N26" i="18"/>
  <c r="M26" i="18"/>
  <c r="L26" i="18"/>
  <c r="K26" i="18"/>
  <c r="J26" i="18"/>
  <c r="I26" i="18"/>
  <c r="H26" i="18"/>
  <c r="G26" i="18"/>
  <c r="F26" i="18"/>
  <c r="C26" i="18"/>
  <c r="B26" i="18"/>
  <c r="S25" i="18"/>
  <c r="R25" i="18"/>
  <c r="Q25" i="18"/>
  <c r="P25" i="18"/>
  <c r="E25" i="18"/>
  <c r="U25" i="18" s="1"/>
  <c r="U24" i="18"/>
  <c r="S24" i="18"/>
  <c r="R24" i="18"/>
  <c r="Q24" i="18"/>
  <c r="P24" i="18"/>
  <c r="E24" i="18"/>
  <c r="T24" i="18" s="1"/>
  <c r="U23" i="18"/>
  <c r="T23" i="18"/>
  <c r="S23" i="18"/>
  <c r="R23" i="18"/>
  <c r="Q23" i="18"/>
  <c r="P23" i="18"/>
  <c r="E23" i="18"/>
  <c r="T22" i="18"/>
  <c r="S22" i="18"/>
  <c r="R22" i="18"/>
  <c r="Q22" i="18"/>
  <c r="P22" i="18"/>
  <c r="E22" i="18"/>
  <c r="U22" i="18" s="1"/>
  <c r="U21" i="18"/>
  <c r="T21" i="18"/>
  <c r="S21" i="18"/>
  <c r="R21" i="18"/>
  <c r="Q21" i="18"/>
  <c r="P21" i="18"/>
  <c r="E21" i="18"/>
  <c r="U20" i="18"/>
  <c r="T20" i="18"/>
  <c r="S20" i="18"/>
  <c r="R20" i="18"/>
  <c r="Q20" i="18"/>
  <c r="P20" i="18"/>
  <c r="E20" i="18"/>
  <c r="S19" i="18"/>
  <c r="R19" i="18"/>
  <c r="Q19" i="18"/>
  <c r="P19" i="18"/>
  <c r="T19" i="18" s="1"/>
  <c r="E19" i="18"/>
  <c r="U19" i="18" s="1"/>
  <c r="O17" i="18"/>
  <c r="N17" i="18"/>
  <c r="M17" i="18"/>
  <c r="S17" i="18" s="1"/>
  <c r="L17" i="18"/>
  <c r="K17" i="18"/>
  <c r="J17" i="18"/>
  <c r="I17" i="18"/>
  <c r="Q17" i="18" s="1"/>
  <c r="H17" i="18"/>
  <c r="P17" i="18" s="1"/>
  <c r="G17" i="18"/>
  <c r="F17" i="18"/>
  <c r="E17" i="18"/>
  <c r="C17" i="18"/>
  <c r="B17" i="18"/>
  <c r="T16" i="18"/>
  <c r="S16" i="18"/>
  <c r="R16" i="18"/>
  <c r="Q16" i="18"/>
  <c r="P16" i="18"/>
  <c r="E16" i="18"/>
  <c r="U16" i="18" s="1"/>
  <c r="S15" i="18"/>
  <c r="R15" i="18"/>
  <c r="Q15" i="18"/>
  <c r="P15" i="18"/>
  <c r="E15" i="18"/>
  <c r="U15" i="18" s="1"/>
  <c r="S14" i="18"/>
  <c r="R14" i="18"/>
  <c r="Q14" i="18"/>
  <c r="P14" i="18"/>
  <c r="E14" i="18"/>
  <c r="U13" i="18"/>
  <c r="T13" i="18"/>
  <c r="S13" i="18"/>
  <c r="R13" i="18"/>
  <c r="Q13" i="18"/>
  <c r="P13" i="18"/>
  <c r="E13" i="18"/>
  <c r="U12" i="18"/>
  <c r="T12" i="18"/>
  <c r="S12" i="18"/>
  <c r="R12" i="18"/>
  <c r="Q12" i="18"/>
  <c r="P12" i="18"/>
  <c r="E12" i="18"/>
  <c r="T11" i="18"/>
  <c r="S11" i="18"/>
  <c r="R11" i="18"/>
  <c r="Q11" i="18"/>
  <c r="P11" i="18"/>
  <c r="E11" i="18"/>
  <c r="U11" i="18" s="1"/>
  <c r="U10" i="18"/>
  <c r="T10" i="18"/>
  <c r="S10" i="18"/>
  <c r="R10" i="18"/>
  <c r="Q10" i="18"/>
  <c r="P10" i="18"/>
  <c r="E10" i="18"/>
  <c r="U9" i="18"/>
  <c r="T9" i="18"/>
  <c r="S9" i="18"/>
  <c r="R9" i="18"/>
  <c r="Q9" i="18"/>
  <c r="P9" i="18"/>
  <c r="E9" i="18"/>
  <c r="T96" i="17"/>
  <c r="S96" i="17"/>
  <c r="R96" i="17"/>
  <c r="Q96" i="17"/>
  <c r="P96" i="17"/>
  <c r="E96" i="17"/>
  <c r="U96" i="17" s="1"/>
  <c r="S95" i="17"/>
  <c r="R95" i="17"/>
  <c r="Q95" i="17"/>
  <c r="P95" i="17"/>
  <c r="E95" i="17"/>
  <c r="U95" i="17" s="1"/>
  <c r="S94" i="17"/>
  <c r="R94" i="17"/>
  <c r="Q94" i="17"/>
  <c r="P94" i="17"/>
  <c r="E94" i="17"/>
  <c r="U93" i="17"/>
  <c r="T93" i="17"/>
  <c r="S93" i="17"/>
  <c r="R93" i="17"/>
  <c r="Q93" i="17"/>
  <c r="P93" i="17"/>
  <c r="E93" i="17"/>
  <c r="U92" i="17"/>
  <c r="T92" i="17"/>
  <c r="S92" i="17"/>
  <c r="R92" i="17"/>
  <c r="Q92" i="17"/>
  <c r="P92" i="17"/>
  <c r="E92" i="17"/>
  <c r="T91" i="17"/>
  <c r="S91" i="17"/>
  <c r="R91" i="17"/>
  <c r="Q91" i="17"/>
  <c r="P91" i="17"/>
  <c r="E91" i="17"/>
  <c r="U91" i="17" s="1"/>
  <c r="U90" i="17"/>
  <c r="T90" i="17"/>
  <c r="S90" i="17"/>
  <c r="R90" i="17"/>
  <c r="Q90" i="17"/>
  <c r="P90" i="17"/>
  <c r="E90" i="17"/>
  <c r="U89" i="17"/>
  <c r="T89" i="17"/>
  <c r="S89" i="17"/>
  <c r="R89" i="17"/>
  <c r="Q89" i="17"/>
  <c r="P89" i="17"/>
  <c r="E89" i="17"/>
  <c r="T88" i="17"/>
  <c r="S88" i="17"/>
  <c r="R88" i="17"/>
  <c r="Q88" i="17"/>
  <c r="P88" i="17"/>
  <c r="E88" i="17"/>
  <c r="U88" i="17" s="1"/>
  <c r="O75" i="17"/>
  <c r="N75" i="17"/>
  <c r="M75" i="17"/>
  <c r="L75" i="17"/>
  <c r="K75" i="17"/>
  <c r="J75" i="17"/>
  <c r="I75" i="17"/>
  <c r="Q75" i="17" s="1"/>
  <c r="H75" i="17"/>
  <c r="G75" i="17"/>
  <c r="F75" i="17"/>
  <c r="C75" i="17"/>
  <c r="B75" i="17"/>
  <c r="O74" i="17"/>
  <c r="N74" i="17"/>
  <c r="R74" i="17" s="1"/>
  <c r="M74" i="17"/>
  <c r="S74" i="17" s="1"/>
  <c r="L74" i="17"/>
  <c r="K74" i="17"/>
  <c r="J74" i="17"/>
  <c r="I74" i="17"/>
  <c r="Q74" i="17" s="1"/>
  <c r="H74" i="17"/>
  <c r="P74" i="17" s="1"/>
  <c r="G74" i="17"/>
  <c r="F74" i="17"/>
  <c r="E74" i="17"/>
  <c r="C74" i="17"/>
  <c r="B74" i="17"/>
  <c r="R73" i="17"/>
  <c r="O73" i="17"/>
  <c r="S73" i="17" s="1"/>
  <c r="N73" i="17"/>
  <c r="M73" i="17"/>
  <c r="L73" i="17"/>
  <c r="K73" i="17"/>
  <c r="J73" i="17"/>
  <c r="I73" i="17"/>
  <c r="Q73" i="17" s="1"/>
  <c r="H73" i="17"/>
  <c r="P73" i="17" s="1"/>
  <c r="G73" i="17"/>
  <c r="F73" i="17"/>
  <c r="C73" i="17"/>
  <c r="B73" i="17"/>
  <c r="E73" i="17" s="1"/>
  <c r="U72" i="17"/>
  <c r="T72" i="17"/>
  <c r="S72" i="17"/>
  <c r="R72" i="17"/>
  <c r="Q72" i="17"/>
  <c r="P72" i="17"/>
  <c r="E72" i="17"/>
  <c r="T71" i="17"/>
  <c r="S71" i="17"/>
  <c r="R71" i="17"/>
  <c r="Q71" i="17"/>
  <c r="U71" i="17" s="1"/>
  <c r="P71" i="17"/>
  <c r="E71" i="17"/>
  <c r="O69" i="17"/>
  <c r="N69" i="17"/>
  <c r="M69" i="17"/>
  <c r="L69" i="17"/>
  <c r="K69" i="17"/>
  <c r="J69" i="17"/>
  <c r="I69" i="17"/>
  <c r="H69" i="17"/>
  <c r="G69" i="17"/>
  <c r="F69" i="17"/>
  <c r="C69" i="17"/>
  <c r="B69" i="17"/>
  <c r="O68" i="17"/>
  <c r="N68" i="17"/>
  <c r="M68" i="17"/>
  <c r="S68" i="17" s="1"/>
  <c r="L68" i="17"/>
  <c r="R68" i="17" s="1"/>
  <c r="K68" i="17"/>
  <c r="J68" i="17"/>
  <c r="I68" i="17"/>
  <c r="H68" i="17"/>
  <c r="G68" i="17"/>
  <c r="F68" i="17"/>
  <c r="C68" i="17"/>
  <c r="B68" i="17"/>
  <c r="U67" i="17"/>
  <c r="T67" i="17"/>
  <c r="S67" i="17"/>
  <c r="R67" i="17"/>
  <c r="Q67" i="17"/>
  <c r="P67" i="17"/>
  <c r="E67" i="17"/>
  <c r="U66" i="17"/>
  <c r="T66" i="17"/>
  <c r="S66" i="17"/>
  <c r="R66" i="17"/>
  <c r="Q66" i="17"/>
  <c r="P66" i="17"/>
  <c r="E66" i="17"/>
  <c r="T65" i="17"/>
  <c r="S65" i="17"/>
  <c r="R65" i="17"/>
  <c r="Q65" i="17"/>
  <c r="P65" i="17"/>
  <c r="E65" i="17"/>
  <c r="U65" i="17" s="1"/>
  <c r="S64" i="17"/>
  <c r="R64" i="17"/>
  <c r="Q64" i="17"/>
  <c r="P64" i="17"/>
  <c r="E64" i="17"/>
  <c r="S63" i="17"/>
  <c r="R63" i="17"/>
  <c r="Q63" i="17"/>
  <c r="P63" i="17"/>
  <c r="E63" i="17"/>
  <c r="O61" i="17"/>
  <c r="N61" i="17"/>
  <c r="M61" i="17"/>
  <c r="S61" i="17" s="1"/>
  <c r="L61" i="17"/>
  <c r="R61" i="17" s="1"/>
  <c r="K61" i="17"/>
  <c r="J61" i="17"/>
  <c r="I61" i="17"/>
  <c r="H61" i="17"/>
  <c r="C61" i="17"/>
  <c r="E61" i="17" s="1"/>
  <c r="B61" i="17"/>
  <c r="S60" i="17"/>
  <c r="R60" i="17"/>
  <c r="Q60" i="17"/>
  <c r="P60" i="17"/>
  <c r="E60" i="17"/>
  <c r="U60" i="17" s="1"/>
  <c r="S59" i="17"/>
  <c r="R59" i="17"/>
  <c r="Q59" i="17"/>
  <c r="P59" i="17"/>
  <c r="E59" i="17"/>
  <c r="U59" i="17" s="1"/>
  <c r="S58" i="17"/>
  <c r="R58" i="17"/>
  <c r="Q58" i="17"/>
  <c r="P58" i="17"/>
  <c r="E58" i="17"/>
  <c r="U58" i="17" s="1"/>
  <c r="U57" i="17"/>
  <c r="S57" i="17"/>
  <c r="R57" i="17"/>
  <c r="Q57" i="17"/>
  <c r="P57" i="17"/>
  <c r="E57" i="17"/>
  <c r="T57" i="17" s="1"/>
  <c r="R55" i="17"/>
  <c r="O55" i="17"/>
  <c r="N55" i="17"/>
  <c r="M55" i="17"/>
  <c r="S55" i="17" s="1"/>
  <c r="L55" i="17"/>
  <c r="K55" i="17"/>
  <c r="J55" i="17"/>
  <c r="I55" i="17"/>
  <c r="H55" i="17"/>
  <c r="G55" i="17"/>
  <c r="F55" i="17"/>
  <c r="C55" i="17"/>
  <c r="B55" i="17"/>
  <c r="E55" i="17" s="1"/>
  <c r="U54" i="17"/>
  <c r="T54" i="17"/>
  <c r="S54" i="17"/>
  <c r="R54" i="17"/>
  <c r="Q54" i="17"/>
  <c r="P54" i="17"/>
  <c r="E54" i="17"/>
  <c r="T53" i="17"/>
  <c r="S53" i="17"/>
  <c r="R53" i="17"/>
  <c r="Q53" i="17"/>
  <c r="P53" i="17"/>
  <c r="E53" i="17"/>
  <c r="U53" i="17" s="1"/>
  <c r="S52" i="17"/>
  <c r="R52" i="17"/>
  <c r="Q52" i="17"/>
  <c r="P52" i="17"/>
  <c r="E52" i="17"/>
  <c r="S51" i="17"/>
  <c r="R51" i="17"/>
  <c r="Q51" i="17"/>
  <c r="P51" i="17"/>
  <c r="E51" i="17"/>
  <c r="U50" i="17"/>
  <c r="T50" i="17"/>
  <c r="S50" i="17"/>
  <c r="R50" i="17"/>
  <c r="Q50" i="17"/>
  <c r="P50" i="17"/>
  <c r="E50" i="17"/>
  <c r="T49" i="17"/>
  <c r="S49" i="17"/>
  <c r="R49" i="17"/>
  <c r="Q49" i="17"/>
  <c r="P49" i="17"/>
  <c r="E49" i="17"/>
  <c r="U49" i="17" s="1"/>
  <c r="T48" i="17"/>
  <c r="S48" i="17"/>
  <c r="R48" i="17"/>
  <c r="Q48" i="17"/>
  <c r="P48" i="17"/>
  <c r="E48" i="17"/>
  <c r="U48" i="17" s="1"/>
  <c r="U47" i="17"/>
  <c r="S47" i="17"/>
  <c r="R47" i="17"/>
  <c r="Q47" i="17"/>
  <c r="P47" i="17"/>
  <c r="E47" i="17"/>
  <c r="T47" i="17" s="1"/>
  <c r="U46" i="17"/>
  <c r="T46" i="17"/>
  <c r="S46" i="17"/>
  <c r="R46" i="17"/>
  <c r="Q46" i="17"/>
  <c r="P46" i="17"/>
  <c r="E46" i="17"/>
  <c r="T45" i="17"/>
  <c r="S45" i="17"/>
  <c r="R45" i="17"/>
  <c r="Q45" i="17"/>
  <c r="P45" i="17"/>
  <c r="E45" i="17"/>
  <c r="U45" i="17" s="1"/>
  <c r="S44" i="17"/>
  <c r="R44" i="17"/>
  <c r="Q44" i="17"/>
  <c r="P44" i="17"/>
  <c r="E44" i="17"/>
  <c r="O42" i="17"/>
  <c r="N42" i="17"/>
  <c r="M42" i="17"/>
  <c r="S42" i="17" s="1"/>
  <c r="L42" i="17"/>
  <c r="R42" i="17" s="1"/>
  <c r="K42" i="17"/>
  <c r="J42" i="17"/>
  <c r="I42" i="17"/>
  <c r="H42" i="17"/>
  <c r="G42" i="17"/>
  <c r="F42" i="17"/>
  <c r="C42" i="17"/>
  <c r="B42" i="17"/>
  <c r="S41" i="17"/>
  <c r="R41" i="17"/>
  <c r="Q41" i="17"/>
  <c r="P41" i="17"/>
  <c r="E41" i="17"/>
  <c r="S40" i="17"/>
  <c r="R40" i="17"/>
  <c r="Q40" i="17"/>
  <c r="P40" i="17"/>
  <c r="E40" i="17"/>
  <c r="U39" i="17"/>
  <c r="T39" i="17"/>
  <c r="S39" i="17"/>
  <c r="R39" i="17"/>
  <c r="Q39" i="17"/>
  <c r="P39" i="17"/>
  <c r="E39" i="17"/>
  <c r="U38" i="17"/>
  <c r="T38" i="17"/>
  <c r="S38" i="17"/>
  <c r="R38" i="17"/>
  <c r="Q38" i="17"/>
  <c r="P38" i="17"/>
  <c r="E38" i="17"/>
  <c r="T37" i="17"/>
  <c r="S37" i="17"/>
  <c r="R37" i="17"/>
  <c r="Q37" i="17"/>
  <c r="P37" i="17"/>
  <c r="E37" i="17"/>
  <c r="U37" i="17" s="1"/>
  <c r="S35" i="17"/>
  <c r="O35" i="17"/>
  <c r="N35" i="17"/>
  <c r="M35" i="17"/>
  <c r="L35" i="17"/>
  <c r="R35" i="17" s="1"/>
  <c r="K35" i="17"/>
  <c r="J35" i="17"/>
  <c r="I35" i="17"/>
  <c r="Q35" i="17" s="1"/>
  <c r="H35" i="17"/>
  <c r="P35" i="17" s="1"/>
  <c r="G35" i="17"/>
  <c r="F35" i="17"/>
  <c r="C35" i="17"/>
  <c r="B35" i="17"/>
  <c r="E35" i="17" s="1"/>
  <c r="T34" i="17"/>
  <c r="S34" i="17"/>
  <c r="R34" i="17"/>
  <c r="Q34" i="17"/>
  <c r="P34" i="17"/>
  <c r="E34" i="17"/>
  <c r="U34" i="17" s="1"/>
  <c r="S32" i="17"/>
  <c r="O32" i="17"/>
  <c r="N32" i="17"/>
  <c r="M32" i="17"/>
  <c r="L32" i="17"/>
  <c r="R32" i="17" s="1"/>
  <c r="K32" i="17"/>
  <c r="J32" i="17"/>
  <c r="I32" i="17"/>
  <c r="H32" i="17"/>
  <c r="G32" i="17"/>
  <c r="F32" i="17"/>
  <c r="C32" i="17"/>
  <c r="B32" i="17"/>
  <c r="E32" i="17" s="1"/>
  <c r="T31" i="17"/>
  <c r="S31" i="17"/>
  <c r="R31" i="17"/>
  <c r="Q31" i="17"/>
  <c r="P31" i="17"/>
  <c r="E31" i="17"/>
  <c r="U31" i="17" s="1"/>
  <c r="U30" i="17"/>
  <c r="T30" i="17"/>
  <c r="S30" i="17"/>
  <c r="R30" i="17"/>
  <c r="Q30" i="17"/>
  <c r="P30" i="17"/>
  <c r="E30" i="17"/>
  <c r="S29" i="17"/>
  <c r="R29" i="17"/>
  <c r="Q29" i="17"/>
  <c r="P29" i="17"/>
  <c r="E29" i="17"/>
  <c r="U29" i="17" s="1"/>
  <c r="S28" i="17"/>
  <c r="R28" i="17"/>
  <c r="Q28" i="17"/>
  <c r="P28" i="17"/>
  <c r="E28" i="17"/>
  <c r="U28" i="17" s="1"/>
  <c r="O26" i="17"/>
  <c r="N26" i="17"/>
  <c r="M26" i="17"/>
  <c r="S26" i="17" s="1"/>
  <c r="L26" i="17"/>
  <c r="R26" i="17" s="1"/>
  <c r="K26" i="17"/>
  <c r="J26" i="17"/>
  <c r="I26" i="17"/>
  <c r="H26" i="17"/>
  <c r="G26" i="17"/>
  <c r="F26" i="17"/>
  <c r="C26" i="17"/>
  <c r="E26" i="17" s="1"/>
  <c r="B26" i="17"/>
  <c r="T25" i="17"/>
  <c r="S25" i="17"/>
  <c r="R25" i="17"/>
  <c r="Q25" i="17"/>
  <c r="P25" i="17"/>
  <c r="E25" i="17"/>
  <c r="U25" i="17" s="1"/>
  <c r="S24" i="17"/>
  <c r="R24" i="17"/>
  <c r="Q24" i="17"/>
  <c r="P24" i="17"/>
  <c r="E24" i="17"/>
  <c r="S23" i="17"/>
  <c r="R23" i="17"/>
  <c r="Q23" i="17"/>
  <c r="P23" i="17"/>
  <c r="E23" i="17"/>
  <c r="U22" i="17"/>
  <c r="T22" i="17"/>
  <c r="S22" i="17"/>
  <c r="R22" i="17"/>
  <c r="Q22" i="17"/>
  <c r="P22" i="17"/>
  <c r="E22" i="17"/>
  <c r="U21" i="17"/>
  <c r="T21" i="17"/>
  <c r="S21" i="17"/>
  <c r="R21" i="17"/>
  <c r="Q21" i="17"/>
  <c r="P21" i="17"/>
  <c r="E21" i="17"/>
  <c r="T20" i="17"/>
  <c r="S20" i="17"/>
  <c r="R20" i="17"/>
  <c r="Q20" i="17"/>
  <c r="P20" i="17"/>
  <c r="E20" i="17"/>
  <c r="U20" i="17" s="1"/>
  <c r="U19" i="17"/>
  <c r="T19" i="17"/>
  <c r="S19" i="17"/>
  <c r="R19" i="17"/>
  <c r="Q19" i="17"/>
  <c r="P19" i="17"/>
  <c r="E19" i="17"/>
  <c r="R17" i="17"/>
  <c r="O17" i="17"/>
  <c r="S17" i="17" s="1"/>
  <c r="N17" i="17"/>
  <c r="M17" i="17"/>
  <c r="L17" i="17"/>
  <c r="K17" i="17"/>
  <c r="J17" i="17"/>
  <c r="I17" i="17"/>
  <c r="H17" i="17"/>
  <c r="P17" i="17" s="1"/>
  <c r="G17" i="17"/>
  <c r="F17" i="17"/>
  <c r="C17" i="17"/>
  <c r="B17" i="17"/>
  <c r="E17" i="17" s="1"/>
  <c r="U16" i="17"/>
  <c r="T16" i="17"/>
  <c r="S16" i="17"/>
  <c r="R16" i="17"/>
  <c r="Q16" i="17"/>
  <c r="P16" i="17"/>
  <c r="E16" i="17"/>
  <c r="U15" i="17"/>
  <c r="T15" i="17"/>
  <c r="S15" i="17"/>
  <c r="R15" i="17"/>
  <c r="Q15" i="17"/>
  <c r="P15" i="17"/>
  <c r="E15" i="17"/>
  <c r="T14" i="17"/>
  <c r="S14" i="17"/>
  <c r="R14" i="17"/>
  <c r="Q14" i="17"/>
  <c r="P14" i="17"/>
  <c r="E14" i="17"/>
  <c r="U14" i="17" s="1"/>
  <c r="S13" i="17"/>
  <c r="R13" i="17"/>
  <c r="Q13" i="17"/>
  <c r="P13" i="17"/>
  <c r="E13" i="17"/>
  <c r="S12" i="17"/>
  <c r="R12" i="17"/>
  <c r="Q12" i="17"/>
  <c r="P12" i="17"/>
  <c r="E12" i="17"/>
  <c r="U11" i="17"/>
  <c r="T11" i="17"/>
  <c r="S11" i="17"/>
  <c r="R11" i="17"/>
  <c r="Q11" i="17"/>
  <c r="P11" i="17"/>
  <c r="E11" i="17"/>
  <c r="U10" i="17"/>
  <c r="T10" i="17"/>
  <c r="S10" i="17"/>
  <c r="R10" i="17"/>
  <c r="Q10" i="17"/>
  <c r="P10" i="17"/>
  <c r="E10" i="17"/>
  <c r="T9" i="17"/>
  <c r="S9" i="17"/>
  <c r="R9" i="17"/>
  <c r="Q9" i="17"/>
  <c r="P9" i="17"/>
  <c r="E9" i="17"/>
  <c r="U9" i="17" s="1"/>
  <c r="U96" i="16"/>
  <c r="T96" i="16"/>
  <c r="S96" i="16"/>
  <c r="R96" i="16"/>
  <c r="Q96" i="16"/>
  <c r="P96" i="16"/>
  <c r="E96" i="16"/>
  <c r="U95" i="16"/>
  <c r="T95" i="16"/>
  <c r="S95" i="16"/>
  <c r="R95" i="16"/>
  <c r="Q95" i="16"/>
  <c r="P95" i="16"/>
  <c r="E95" i="16"/>
  <c r="T94" i="16"/>
  <c r="S94" i="16"/>
  <c r="R94" i="16"/>
  <c r="Q94" i="16"/>
  <c r="P94" i="16"/>
  <c r="E94" i="16"/>
  <c r="U94" i="16" s="1"/>
  <c r="S93" i="16"/>
  <c r="R93" i="16"/>
  <c r="Q93" i="16"/>
  <c r="P93" i="16"/>
  <c r="E93" i="16"/>
  <c r="S92" i="16"/>
  <c r="R92" i="16"/>
  <c r="Q92" i="16"/>
  <c r="P92" i="16"/>
  <c r="E92" i="16"/>
  <c r="U91" i="16"/>
  <c r="T91" i="16"/>
  <c r="S91" i="16"/>
  <c r="R91" i="16"/>
  <c r="Q91" i="16"/>
  <c r="P91" i="16"/>
  <c r="E91" i="16"/>
  <c r="S90" i="16"/>
  <c r="R90" i="16"/>
  <c r="Q90" i="16"/>
  <c r="P90" i="16"/>
  <c r="E90" i="16"/>
  <c r="U90" i="16" s="1"/>
  <c r="T89" i="16"/>
  <c r="S89" i="16"/>
  <c r="R89" i="16"/>
  <c r="Q89" i="16"/>
  <c r="P89" i="16"/>
  <c r="E89" i="16"/>
  <c r="U89" i="16" s="1"/>
  <c r="U88" i="16"/>
  <c r="T88" i="16"/>
  <c r="S88" i="16"/>
  <c r="R88" i="16"/>
  <c r="Q88" i="16"/>
  <c r="P88" i="16"/>
  <c r="E88" i="16"/>
  <c r="O75" i="16"/>
  <c r="N75" i="16"/>
  <c r="M75" i="16"/>
  <c r="L75" i="16"/>
  <c r="K75" i="16"/>
  <c r="J75" i="16"/>
  <c r="I75" i="16"/>
  <c r="H75" i="16"/>
  <c r="G75" i="16"/>
  <c r="F75" i="16"/>
  <c r="C75" i="16"/>
  <c r="B75" i="16"/>
  <c r="S74" i="16"/>
  <c r="O74" i="16"/>
  <c r="N74" i="16"/>
  <c r="M74" i="16"/>
  <c r="L74" i="16"/>
  <c r="R74" i="16" s="1"/>
  <c r="K74" i="16"/>
  <c r="J74" i="16"/>
  <c r="I74" i="16"/>
  <c r="Q74" i="16" s="1"/>
  <c r="H74" i="16"/>
  <c r="P74" i="16" s="1"/>
  <c r="G74" i="16"/>
  <c r="F74" i="16"/>
  <c r="C74" i="16"/>
  <c r="B74" i="16"/>
  <c r="E74" i="16" s="1"/>
  <c r="O73" i="16"/>
  <c r="N73" i="16"/>
  <c r="M73" i="16"/>
  <c r="S73" i="16" s="1"/>
  <c r="L73" i="16"/>
  <c r="R73" i="16" s="1"/>
  <c r="K73" i="16"/>
  <c r="J73" i="16"/>
  <c r="I73" i="16"/>
  <c r="Q73" i="16" s="1"/>
  <c r="H73" i="16"/>
  <c r="G73" i="16"/>
  <c r="F73" i="16"/>
  <c r="C73" i="16"/>
  <c r="E73" i="16" s="1"/>
  <c r="B73" i="16"/>
  <c r="S72" i="16"/>
  <c r="R72" i="16"/>
  <c r="Q72" i="16"/>
  <c r="P72" i="16"/>
  <c r="E72" i="16"/>
  <c r="T72" i="16" s="1"/>
  <c r="T71" i="16"/>
  <c r="S71" i="16"/>
  <c r="R71" i="16"/>
  <c r="Q71" i="16"/>
  <c r="P71" i="16"/>
  <c r="E71" i="16"/>
  <c r="U71" i="16" s="1"/>
  <c r="O69" i="16"/>
  <c r="N69" i="16"/>
  <c r="M69" i="16"/>
  <c r="L69" i="16"/>
  <c r="K69" i="16"/>
  <c r="J69" i="16"/>
  <c r="I69" i="16"/>
  <c r="H69" i="16"/>
  <c r="G69" i="16"/>
  <c r="F69" i="16"/>
  <c r="C69" i="16"/>
  <c r="B69" i="16"/>
  <c r="O68" i="16"/>
  <c r="N68" i="16"/>
  <c r="M68" i="16"/>
  <c r="S68" i="16" s="1"/>
  <c r="L68" i="16"/>
  <c r="R68" i="16" s="1"/>
  <c r="K68" i="16"/>
  <c r="J68" i="16"/>
  <c r="I68" i="16"/>
  <c r="H68" i="16"/>
  <c r="G68" i="16"/>
  <c r="F68" i="16"/>
  <c r="C68" i="16"/>
  <c r="E68" i="16" s="1"/>
  <c r="B68" i="16"/>
  <c r="S67" i="16"/>
  <c r="R67" i="16"/>
  <c r="Q67" i="16"/>
  <c r="P67" i="16"/>
  <c r="E67" i="16"/>
  <c r="U67" i="16" s="1"/>
  <c r="T66" i="16"/>
  <c r="S66" i="16"/>
  <c r="R66" i="16"/>
  <c r="Q66" i="16"/>
  <c r="P66" i="16"/>
  <c r="E66" i="16"/>
  <c r="U66" i="16" s="1"/>
  <c r="U65" i="16"/>
  <c r="T65" i="16"/>
  <c r="S65" i="16"/>
  <c r="R65" i="16"/>
  <c r="Q65" i="16"/>
  <c r="P65" i="16"/>
  <c r="E65" i="16"/>
  <c r="S64" i="16"/>
  <c r="R64" i="16"/>
  <c r="Q64" i="16"/>
  <c r="P64" i="16"/>
  <c r="E64" i="16"/>
  <c r="U64" i="16" s="1"/>
  <c r="S63" i="16"/>
  <c r="R63" i="16"/>
  <c r="Q63" i="16"/>
  <c r="P63" i="16"/>
  <c r="E63" i="16"/>
  <c r="U63" i="16" s="1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S60" i="16"/>
  <c r="R60" i="16"/>
  <c r="Q60" i="16"/>
  <c r="P60" i="16"/>
  <c r="E60" i="16"/>
  <c r="U59" i="16"/>
  <c r="S59" i="16"/>
  <c r="R59" i="16"/>
  <c r="Q59" i="16"/>
  <c r="P59" i="16"/>
  <c r="E59" i="16"/>
  <c r="T59" i="16" s="1"/>
  <c r="S58" i="16"/>
  <c r="R58" i="16"/>
  <c r="Q58" i="16"/>
  <c r="P58" i="16"/>
  <c r="E58" i="16"/>
  <c r="U58" i="16" s="1"/>
  <c r="S57" i="16"/>
  <c r="R57" i="16"/>
  <c r="Q57" i="16"/>
  <c r="P57" i="16"/>
  <c r="E57" i="16"/>
  <c r="U57" i="16" s="1"/>
  <c r="S55" i="16"/>
  <c r="O55" i="16"/>
  <c r="N55" i="16"/>
  <c r="M55" i="16"/>
  <c r="L55" i="16"/>
  <c r="R55" i="16" s="1"/>
  <c r="K55" i="16"/>
  <c r="J55" i="16"/>
  <c r="I55" i="16"/>
  <c r="H55" i="16"/>
  <c r="P55" i="16" s="1"/>
  <c r="G55" i="16"/>
  <c r="F55" i="16"/>
  <c r="C55" i="16"/>
  <c r="B55" i="16"/>
  <c r="E55" i="16" s="1"/>
  <c r="T54" i="16"/>
  <c r="S54" i="16"/>
  <c r="R54" i="16"/>
  <c r="Q54" i="16"/>
  <c r="P54" i="16"/>
  <c r="E54" i="16"/>
  <c r="U54" i="16" s="1"/>
  <c r="U53" i="16"/>
  <c r="T53" i="16"/>
  <c r="S53" i="16"/>
  <c r="R53" i="16"/>
  <c r="Q53" i="16"/>
  <c r="P53" i="16"/>
  <c r="E53" i="16"/>
  <c r="S52" i="16"/>
  <c r="R52" i="16"/>
  <c r="Q52" i="16"/>
  <c r="P52" i="16"/>
  <c r="E52" i="16"/>
  <c r="U52" i="16" s="1"/>
  <c r="T51" i="16"/>
  <c r="S51" i="16"/>
  <c r="R51" i="16"/>
  <c r="Q51" i="16"/>
  <c r="P51" i="16"/>
  <c r="E51" i="16"/>
  <c r="U51" i="16" s="1"/>
  <c r="S50" i="16"/>
  <c r="R50" i="16"/>
  <c r="Q50" i="16"/>
  <c r="P50" i="16"/>
  <c r="E50" i="16"/>
  <c r="S49" i="16"/>
  <c r="R49" i="16"/>
  <c r="Q49" i="16"/>
  <c r="P49" i="16"/>
  <c r="E49" i="16"/>
  <c r="U48" i="16"/>
  <c r="S48" i="16"/>
  <c r="R48" i="16"/>
  <c r="Q48" i="16"/>
  <c r="P48" i="16"/>
  <c r="E48" i="16"/>
  <c r="T48" i="16" s="1"/>
  <c r="S47" i="16"/>
  <c r="R47" i="16"/>
  <c r="Q47" i="16"/>
  <c r="P47" i="16"/>
  <c r="E47" i="16"/>
  <c r="U47" i="16" s="1"/>
  <c r="T46" i="16"/>
  <c r="S46" i="16"/>
  <c r="R46" i="16"/>
  <c r="Q46" i="16"/>
  <c r="P46" i="16"/>
  <c r="E46" i="16"/>
  <c r="U46" i="16" s="1"/>
  <c r="U45" i="16"/>
  <c r="T45" i="16"/>
  <c r="S45" i="16"/>
  <c r="R45" i="16"/>
  <c r="Q45" i="16"/>
  <c r="P45" i="16"/>
  <c r="E45" i="16"/>
  <c r="S44" i="16"/>
  <c r="R44" i="16"/>
  <c r="Q44" i="16"/>
  <c r="P44" i="16"/>
  <c r="E44" i="16"/>
  <c r="U44" i="16" s="1"/>
  <c r="Q42" i="16"/>
  <c r="O42" i="16"/>
  <c r="N42" i="16"/>
  <c r="M42" i="16"/>
  <c r="S42" i="16" s="1"/>
  <c r="L42" i="16"/>
  <c r="K42" i="16"/>
  <c r="J42" i="16"/>
  <c r="I42" i="16"/>
  <c r="H42" i="16"/>
  <c r="G42" i="16"/>
  <c r="F42" i="16"/>
  <c r="C42" i="16"/>
  <c r="B42" i="16"/>
  <c r="E42" i="16" s="1"/>
  <c r="U41" i="16"/>
  <c r="T41" i="16"/>
  <c r="S41" i="16"/>
  <c r="R41" i="16"/>
  <c r="Q41" i="16"/>
  <c r="P41" i="16"/>
  <c r="E41" i="16"/>
  <c r="T40" i="16"/>
  <c r="S40" i="16"/>
  <c r="R40" i="16"/>
  <c r="Q40" i="16"/>
  <c r="P40" i="16"/>
  <c r="E40" i="16"/>
  <c r="U40" i="16" s="1"/>
  <c r="S39" i="16"/>
  <c r="R39" i="16"/>
  <c r="Q39" i="16"/>
  <c r="P39" i="16"/>
  <c r="E39" i="16"/>
  <c r="S38" i="16"/>
  <c r="R38" i="16"/>
  <c r="Q38" i="16"/>
  <c r="P38" i="16"/>
  <c r="E38" i="16"/>
  <c r="S37" i="16"/>
  <c r="R37" i="16"/>
  <c r="Q37" i="16"/>
  <c r="U37" i="16" s="1"/>
  <c r="P37" i="16"/>
  <c r="T37" i="16" s="1"/>
  <c r="E37" i="16"/>
  <c r="S35" i="16"/>
  <c r="R35" i="16"/>
  <c r="O35" i="16"/>
  <c r="N35" i="16"/>
  <c r="M35" i="16"/>
  <c r="L35" i="16"/>
  <c r="K35" i="16"/>
  <c r="J35" i="16"/>
  <c r="I35" i="16"/>
  <c r="Q35" i="16" s="1"/>
  <c r="H35" i="16"/>
  <c r="G35" i="16"/>
  <c r="F35" i="16"/>
  <c r="C35" i="16"/>
  <c r="B35" i="16"/>
  <c r="E35" i="16" s="1"/>
  <c r="U34" i="16"/>
  <c r="S34" i="16"/>
  <c r="R34" i="16"/>
  <c r="Q34" i="16"/>
  <c r="P34" i="16"/>
  <c r="T34" i="16" s="1"/>
  <c r="E34" i="16"/>
  <c r="S32" i="16"/>
  <c r="R32" i="16"/>
  <c r="O32" i="16"/>
  <c r="N32" i="16"/>
  <c r="M32" i="16"/>
  <c r="L32" i="16"/>
  <c r="K32" i="16"/>
  <c r="J32" i="16"/>
  <c r="I32" i="16"/>
  <c r="H32" i="16"/>
  <c r="G32" i="16"/>
  <c r="F32" i="16"/>
  <c r="C32" i="16"/>
  <c r="B32" i="16"/>
  <c r="E32" i="16" s="1"/>
  <c r="U31" i="16"/>
  <c r="T31" i="16"/>
  <c r="S31" i="16"/>
  <c r="R31" i="16"/>
  <c r="Q31" i="16"/>
  <c r="P31" i="16"/>
  <c r="E31" i="16"/>
  <c r="S30" i="16"/>
  <c r="R30" i="16"/>
  <c r="Q30" i="16"/>
  <c r="P30" i="16"/>
  <c r="E30" i="16"/>
  <c r="U30" i="16" s="1"/>
  <c r="S29" i="16"/>
  <c r="R29" i="16"/>
  <c r="Q29" i="16"/>
  <c r="P29" i="16"/>
  <c r="E29" i="16"/>
  <c r="U29" i="16" s="1"/>
  <c r="U28" i="16"/>
  <c r="T28" i="16"/>
  <c r="S28" i="16"/>
  <c r="R28" i="16"/>
  <c r="Q28" i="16"/>
  <c r="P28" i="16"/>
  <c r="E28" i="16"/>
  <c r="O26" i="16"/>
  <c r="N26" i="16"/>
  <c r="M26" i="16"/>
  <c r="S26" i="16" s="1"/>
  <c r="L26" i="16"/>
  <c r="R26" i="16" s="1"/>
  <c r="K26" i="16"/>
  <c r="J26" i="16"/>
  <c r="I26" i="16"/>
  <c r="H26" i="16"/>
  <c r="G26" i="16"/>
  <c r="F26" i="16"/>
  <c r="C26" i="16"/>
  <c r="B26" i="16"/>
  <c r="S25" i="16"/>
  <c r="R25" i="16"/>
  <c r="Q25" i="16"/>
  <c r="P25" i="16"/>
  <c r="E25" i="16"/>
  <c r="U25" i="16" s="1"/>
  <c r="U24" i="16"/>
  <c r="T24" i="16"/>
  <c r="S24" i="16"/>
  <c r="R24" i="16"/>
  <c r="Q24" i="16"/>
  <c r="P24" i="16"/>
  <c r="E24" i="16"/>
  <c r="S23" i="16"/>
  <c r="R23" i="16"/>
  <c r="Q23" i="16"/>
  <c r="P23" i="16"/>
  <c r="T23" i="16" s="1"/>
  <c r="E23" i="16"/>
  <c r="S22" i="16"/>
  <c r="R22" i="16"/>
  <c r="Q22" i="16"/>
  <c r="P22" i="16"/>
  <c r="E22" i="16"/>
  <c r="S21" i="16"/>
  <c r="R21" i="16"/>
  <c r="Q21" i="16"/>
  <c r="P21" i="16"/>
  <c r="E21" i="16"/>
  <c r="U20" i="16"/>
  <c r="T20" i="16"/>
  <c r="S20" i="16"/>
  <c r="R20" i="16"/>
  <c r="Q20" i="16"/>
  <c r="P20" i="16"/>
  <c r="E20" i="16"/>
  <c r="U19" i="16"/>
  <c r="S19" i="16"/>
  <c r="R19" i="16"/>
  <c r="Q19" i="16"/>
  <c r="P19" i="16"/>
  <c r="E19" i="16"/>
  <c r="T19" i="16" s="1"/>
  <c r="Q17" i="16"/>
  <c r="O17" i="16"/>
  <c r="N17" i="16"/>
  <c r="M17" i="16"/>
  <c r="S17" i="16" s="1"/>
  <c r="L17" i="16"/>
  <c r="R17" i="16" s="1"/>
  <c r="K17" i="16"/>
  <c r="J17" i="16"/>
  <c r="I17" i="16"/>
  <c r="H17" i="16"/>
  <c r="G17" i="16"/>
  <c r="F17" i="16"/>
  <c r="C17" i="16"/>
  <c r="E17" i="16" s="1"/>
  <c r="B17" i="16"/>
  <c r="S16" i="16"/>
  <c r="R16" i="16"/>
  <c r="Q16" i="16"/>
  <c r="P16" i="16"/>
  <c r="E16" i="16"/>
  <c r="T16" i="16" s="1"/>
  <c r="T15" i="16"/>
  <c r="S15" i="16"/>
  <c r="R15" i="16"/>
  <c r="Q15" i="16"/>
  <c r="P15" i="16"/>
  <c r="E15" i="16"/>
  <c r="U15" i="16" s="1"/>
  <c r="U14" i="16"/>
  <c r="T14" i="16"/>
  <c r="S14" i="16"/>
  <c r="R14" i="16"/>
  <c r="Q14" i="16"/>
  <c r="P14" i="16"/>
  <c r="E14" i="16"/>
  <c r="U13" i="16"/>
  <c r="T13" i="16"/>
  <c r="S13" i="16"/>
  <c r="R13" i="16"/>
  <c r="Q13" i="16"/>
  <c r="P13" i="16"/>
  <c r="E13" i="16"/>
  <c r="T12" i="16"/>
  <c r="S12" i="16"/>
  <c r="R12" i="16"/>
  <c r="Q12" i="16"/>
  <c r="P12" i="16"/>
  <c r="E12" i="16"/>
  <c r="U12" i="16" s="1"/>
  <c r="S11" i="16"/>
  <c r="R11" i="16"/>
  <c r="Q11" i="16"/>
  <c r="P11" i="16"/>
  <c r="E11" i="16"/>
  <c r="S10" i="16"/>
  <c r="R10" i="16"/>
  <c r="Q10" i="16"/>
  <c r="P10" i="16"/>
  <c r="E10" i="16"/>
  <c r="U9" i="16"/>
  <c r="T9" i="16"/>
  <c r="S9" i="16"/>
  <c r="R9" i="16"/>
  <c r="Q9" i="16"/>
  <c r="P9" i="16"/>
  <c r="E9" i="16"/>
  <c r="S96" i="15"/>
  <c r="R96" i="15"/>
  <c r="Q96" i="15"/>
  <c r="P96" i="15"/>
  <c r="E96" i="15"/>
  <c r="U96" i="15" s="1"/>
  <c r="S95" i="15"/>
  <c r="R95" i="15"/>
  <c r="Q95" i="15"/>
  <c r="P95" i="15"/>
  <c r="E95" i="15"/>
  <c r="U95" i="15" s="1"/>
  <c r="U94" i="15"/>
  <c r="T94" i="15"/>
  <c r="S94" i="15"/>
  <c r="R94" i="15"/>
  <c r="Q94" i="15"/>
  <c r="P94" i="15"/>
  <c r="E94" i="15"/>
  <c r="U93" i="15"/>
  <c r="T93" i="15"/>
  <c r="S93" i="15"/>
  <c r="R93" i="15"/>
  <c r="Q93" i="15"/>
  <c r="P93" i="15"/>
  <c r="E93" i="15"/>
  <c r="T92" i="15"/>
  <c r="S92" i="15"/>
  <c r="R92" i="15"/>
  <c r="Q92" i="15"/>
  <c r="P92" i="15"/>
  <c r="E92" i="15"/>
  <c r="U92" i="15" s="1"/>
  <c r="S91" i="15"/>
  <c r="R91" i="15"/>
  <c r="Q91" i="15"/>
  <c r="P91" i="15"/>
  <c r="E91" i="15"/>
  <c r="S90" i="15"/>
  <c r="R90" i="15"/>
  <c r="Q90" i="15"/>
  <c r="P90" i="15"/>
  <c r="E90" i="15"/>
  <c r="U89" i="15"/>
  <c r="T89" i="15"/>
  <c r="S89" i="15"/>
  <c r="R89" i="15"/>
  <c r="Q89" i="15"/>
  <c r="P89" i="15"/>
  <c r="E89" i="15"/>
  <c r="U88" i="15"/>
  <c r="S88" i="15"/>
  <c r="R88" i="15"/>
  <c r="Q88" i="15"/>
  <c r="P88" i="15"/>
  <c r="E88" i="15"/>
  <c r="T88" i="15" s="1"/>
  <c r="O75" i="15"/>
  <c r="N75" i="15"/>
  <c r="M75" i="15"/>
  <c r="L75" i="15"/>
  <c r="K75" i="15"/>
  <c r="J75" i="15"/>
  <c r="I75" i="15"/>
  <c r="H75" i="15"/>
  <c r="G75" i="15"/>
  <c r="F75" i="15"/>
  <c r="C75" i="15"/>
  <c r="B75" i="15"/>
  <c r="O74" i="15"/>
  <c r="N74" i="15"/>
  <c r="R74" i="15" s="1"/>
  <c r="M74" i="15"/>
  <c r="S74" i="15" s="1"/>
  <c r="L74" i="15"/>
  <c r="K74" i="15"/>
  <c r="J74" i="15"/>
  <c r="I74" i="15"/>
  <c r="H74" i="15"/>
  <c r="G74" i="15"/>
  <c r="F74" i="15"/>
  <c r="E74" i="15"/>
  <c r="C74" i="15"/>
  <c r="B74" i="15"/>
  <c r="O73" i="15"/>
  <c r="S73" i="15" s="1"/>
  <c r="N73" i="15"/>
  <c r="M73" i="15"/>
  <c r="L73" i="15"/>
  <c r="R73" i="15" s="1"/>
  <c r="K73" i="15"/>
  <c r="J73" i="15"/>
  <c r="I73" i="15"/>
  <c r="H73" i="15"/>
  <c r="G73" i="15"/>
  <c r="F73" i="15"/>
  <c r="C73" i="15"/>
  <c r="B73" i="15"/>
  <c r="S72" i="15"/>
  <c r="R72" i="15"/>
  <c r="Q72" i="15"/>
  <c r="P72" i="15"/>
  <c r="E72" i="15"/>
  <c r="S71" i="15"/>
  <c r="R71" i="15"/>
  <c r="Q71" i="15"/>
  <c r="U71" i="15" s="1"/>
  <c r="P71" i="15"/>
  <c r="T71" i="15" s="1"/>
  <c r="E71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O68" i="15"/>
  <c r="N68" i="15"/>
  <c r="M68" i="15"/>
  <c r="S68" i="15" s="1"/>
  <c r="L68" i="15"/>
  <c r="R68" i="15" s="1"/>
  <c r="K68" i="15"/>
  <c r="J68" i="15"/>
  <c r="I68" i="15"/>
  <c r="H68" i="15"/>
  <c r="G68" i="15"/>
  <c r="F68" i="15"/>
  <c r="C68" i="15"/>
  <c r="B68" i="15"/>
  <c r="S67" i="15"/>
  <c r="R67" i="15"/>
  <c r="Q67" i="15"/>
  <c r="P67" i="15"/>
  <c r="E67" i="15"/>
  <c r="U66" i="15"/>
  <c r="T66" i="15"/>
  <c r="S66" i="15"/>
  <c r="R66" i="15"/>
  <c r="Q66" i="15"/>
  <c r="P66" i="15"/>
  <c r="E66" i="15"/>
  <c r="S65" i="15"/>
  <c r="R65" i="15"/>
  <c r="Q65" i="15"/>
  <c r="P65" i="15"/>
  <c r="E65" i="15"/>
  <c r="U65" i="15" s="1"/>
  <c r="S64" i="15"/>
  <c r="R64" i="15"/>
  <c r="Q64" i="15"/>
  <c r="P64" i="15"/>
  <c r="E64" i="15"/>
  <c r="U64" i="15" s="1"/>
  <c r="S63" i="15"/>
  <c r="R63" i="15"/>
  <c r="Q63" i="15"/>
  <c r="P63" i="15"/>
  <c r="E63" i="15"/>
  <c r="U63" i="15" s="1"/>
  <c r="O61" i="15"/>
  <c r="N61" i="15"/>
  <c r="M61" i="15"/>
  <c r="S61" i="15" s="1"/>
  <c r="L61" i="15"/>
  <c r="R61" i="15" s="1"/>
  <c r="K61" i="15"/>
  <c r="J61" i="15"/>
  <c r="I61" i="15"/>
  <c r="H61" i="15"/>
  <c r="E61" i="15"/>
  <c r="C61" i="15"/>
  <c r="B61" i="15"/>
  <c r="S60" i="15"/>
  <c r="R60" i="15"/>
  <c r="Q60" i="15"/>
  <c r="P60" i="15"/>
  <c r="E60" i="15"/>
  <c r="U60" i="15" s="1"/>
  <c r="S59" i="15"/>
  <c r="R59" i="15"/>
  <c r="Q59" i="15"/>
  <c r="P59" i="15"/>
  <c r="E59" i="15"/>
  <c r="S58" i="15"/>
  <c r="R58" i="15"/>
  <c r="Q58" i="15"/>
  <c r="P58" i="15"/>
  <c r="E58" i="15"/>
  <c r="S57" i="15"/>
  <c r="R57" i="15"/>
  <c r="Q57" i="15"/>
  <c r="P57" i="15"/>
  <c r="E57" i="15"/>
  <c r="U57" i="15" s="1"/>
  <c r="O55" i="15"/>
  <c r="N55" i="15"/>
  <c r="M55" i="15"/>
  <c r="L55" i="15"/>
  <c r="K55" i="15"/>
  <c r="J55" i="15"/>
  <c r="I55" i="15"/>
  <c r="H55" i="15"/>
  <c r="G55" i="15"/>
  <c r="F55" i="15"/>
  <c r="C55" i="15"/>
  <c r="B55" i="15"/>
  <c r="U54" i="15"/>
  <c r="T54" i="15"/>
  <c r="S54" i="15"/>
  <c r="R54" i="15"/>
  <c r="Q54" i="15"/>
  <c r="P54" i="15"/>
  <c r="E54" i="15"/>
  <c r="S53" i="15"/>
  <c r="R53" i="15"/>
  <c r="Q53" i="15"/>
  <c r="P53" i="15"/>
  <c r="E53" i="15"/>
  <c r="T53" i="15" s="1"/>
  <c r="S52" i="15"/>
  <c r="R52" i="15"/>
  <c r="Q52" i="15"/>
  <c r="P52" i="15"/>
  <c r="E52" i="15"/>
  <c r="U52" i="15" s="1"/>
  <c r="T51" i="15"/>
  <c r="S51" i="15"/>
  <c r="R51" i="15"/>
  <c r="Q51" i="15"/>
  <c r="P51" i="15"/>
  <c r="E51" i="15"/>
  <c r="U51" i="15" s="1"/>
  <c r="U50" i="15"/>
  <c r="T50" i="15"/>
  <c r="S50" i="15"/>
  <c r="R50" i="15"/>
  <c r="Q50" i="15"/>
  <c r="P50" i="15"/>
  <c r="E50" i="15"/>
  <c r="T49" i="15"/>
  <c r="S49" i="15"/>
  <c r="R49" i="15"/>
  <c r="Q49" i="15"/>
  <c r="P49" i="15"/>
  <c r="E49" i="15"/>
  <c r="U49" i="15" s="1"/>
  <c r="S48" i="15"/>
  <c r="R48" i="15"/>
  <c r="Q48" i="15"/>
  <c r="P48" i="15"/>
  <c r="E48" i="15"/>
  <c r="S47" i="15"/>
  <c r="R47" i="15"/>
  <c r="Q47" i="15"/>
  <c r="P47" i="15"/>
  <c r="E47" i="15"/>
  <c r="U46" i="15"/>
  <c r="T46" i="15"/>
  <c r="S46" i="15"/>
  <c r="R46" i="15"/>
  <c r="Q46" i="15"/>
  <c r="P46" i="15"/>
  <c r="E46" i="15"/>
  <c r="S45" i="15"/>
  <c r="R45" i="15"/>
  <c r="Q45" i="15"/>
  <c r="P45" i="15"/>
  <c r="E45" i="15"/>
  <c r="S44" i="15"/>
  <c r="R44" i="15"/>
  <c r="Q44" i="15"/>
  <c r="P44" i="15"/>
  <c r="E44" i="15"/>
  <c r="U44" i="15" s="1"/>
  <c r="S42" i="15"/>
  <c r="O42" i="15"/>
  <c r="N42" i="15"/>
  <c r="M42" i="15"/>
  <c r="L42" i="15"/>
  <c r="R42" i="15" s="1"/>
  <c r="K42" i="15"/>
  <c r="J42" i="15"/>
  <c r="I42" i="15"/>
  <c r="H42" i="15"/>
  <c r="G42" i="15"/>
  <c r="F42" i="15"/>
  <c r="C42" i="15"/>
  <c r="B42" i="15"/>
  <c r="T41" i="15"/>
  <c r="S41" i="15"/>
  <c r="R41" i="15"/>
  <c r="Q41" i="15"/>
  <c r="P41" i="15"/>
  <c r="E41" i="15"/>
  <c r="U41" i="15" s="1"/>
  <c r="U40" i="15"/>
  <c r="T40" i="15"/>
  <c r="S40" i="15"/>
  <c r="R40" i="15"/>
  <c r="Q40" i="15"/>
  <c r="P40" i="15"/>
  <c r="E40" i="15"/>
  <c r="S39" i="15"/>
  <c r="R39" i="15"/>
  <c r="Q39" i="15"/>
  <c r="P39" i="15"/>
  <c r="E39" i="15"/>
  <c r="T39" i="15" s="1"/>
  <c r="T38" i="15"/>
  <c r="S38" i="15"/>
  <c r="R38" i="15"/>
  <c r="Q38" i="15"/>
  <c r="P38" i="15"/>
  <c r="E38" i="15"/>
  <c r="U38" i="15" s="1"/>
  <c r="S37" i="15"/>
  <c r="R37" i="15"/>
  <c r="Q37" i="15"/>
  <c r="P37" i="15"/>
  <c r="E37" i="15"/>
  <c r="O35" i="15"/>
  <c r="N35" i="15"/>
  <c r="M35" i="15"/>
  <c r="L35" i="15"/>
  <c r="R35" i="15" s="1"/>
  <c r="K35" i="15"/>
  <c r="J35" i="15"/>
  <c r="I35" i="15"/>
  <c r="H35" i="15"/>
  <c r="P35" i="15" s="1"/>
  <c r="G35" i="15"/>
  <c r="F35" i="15"/>
  <c r="E35" i="15"/>
  <c r="C35" i="15"/>
  <c r="B35" i="15"/>
  <c r="S34" i="15"/>
  <c r="R34" i="15"/>
  <c r="Q34" i="15"/>
  <c r="P34" i="15"/>
  <c r="E34" i="15"/>
  <c r="O32" i="15"/>
  <c r="N32" i="15"/>
  <c r="M32" i="15"/>
  <c r="S32" i="15" s="1"/>
  <c r="L32" i="15"/>
  <c r="R32" i="15" s="1"/>
  <c r="K32" i="15"/>
  <c r="J32" i="15"/>
  <c r="I32" i="15"/>
  <c r="H32" i="15"/>
  <c r="G32" i="15"/>
  <c r="F32" i="15"/>
  <c r="C32" i="15"/>
  <c r="B32" i="15"/>
  <c r="S31" i="15"/>
  <c r="R31" i="15"/>
  <c r="Q31" i="15"/>
  <c r="P31" i="15"/>
  <c r="E31" i="15"/>
  <c r="S30" i="15"/>
  <c r="R30" i="15"/>
  <c r="Q30" i="15"/>
  <c r="P30" i="15"/>
  <c r="E30" i="15"/>
  <c r="S29" i="15"/>
  <c r="R29" i="15"/>
  <c r="Q29" i="15"/>
  <c r="P29" i="15"/>
  <c r="E29" i="15"/>
  <c r="U29" i="15" s="1"/>
  <c r="U28" i="15"/>
  <c r="S28" i="15"/>
  <c r="R28" i="15"/>
  <c r="Q28" i="15"/>
  <c r="P28" i="15"/>
  <c r="E28" i="15"/>
  <c r="T28" i="15" s="1"/>
  <c r="R26" i="15"/>
  <c r="O26" i="15"/>
  <c r="N26" i="15"/>
  <c r="M26" i="15"/>
  <c r="L26" i="15"/>
  <c r="K26" i="15"/>
  <c r="J26" i="15"/>
  <c r="I26" i="15"/>
  <c r="Q26" i="15" s="1"/>
  <c r="H26" i="15"/>
  <c r="G26" i="15"/>
  <c r="F26" i="15"/>
  <c r="C26" i="15"/>
  <c r="B26" i="15"/>
  <c r="E26" i="15" s="1"/>
  <c r="U25" i="15"/>
  <c r="T25" i="15"/>
  <c r="S25" i="15"/>
  <c r="R25" i="15"/>
  <c r="Q25" i="15"/>
  <c r="P25" i="15"/>
  <c r="E25" i="15"/>
  <c r="S24" i="15"/>
  <c r="R24" i="15"/>
  <c r="Q24" i="15"/>
  <c r="P24" i="15"/>
  <c r="E24" i="15"/>
  <c r="U24" i="15" s="1"/>
  <c r="U23" i="15"/>
  <c r="T23" i="15"/>
  <c r="S23" i="15"/>
  <c r="R23" i="15"/>
  <c r="Q23" i="15"/>
  <c r="P23" i="15"/>
  <c r="E23" i="15"/>
  <c r="U22" i="15"/>
  <c r="T22" i="15"/>
  <c r="S22" i="15"/>
  <c r="R22" i="15"/>
  <c r="Q22" i="15"/>
  <c r="P22" i="15"/>
  <c r="E22" i="15"/>
  <c r="T21" i="15"/>
  <c r="S21" i="15"/>
  <c r="R21" i="15"/>
  <c r="Q21" i="15"/>
  <c r="P21" i="15"/>
  <c r="E21" i="15"/>
  <c r="U21" i="15" s="1"/>
  <c r="S20" i="15"/>
  <c r="R20" i="15"/>
  <c r="Q20" i="15"/>
  <c r="P20" i="15"/>
  <c r="E20" i="15"/>
  <c r="S19" i="15"/>
  <c r="R19" i="15"/>
  <c r="Q19" i="15"/>
  <c r="P19" i="15"/>
  <c r="E19" i="15"/>
  <c r="S17" i="15"/>
  <c r="O17" i="15"/>
  <c r="N17" i="15"/>
  <c r="M17" i="15"/>
  <c r="L17" i="15"/>
  <c r="R17" i="15" s="1"/>
  <c r="K17" i="15"/>
  <c r="J17" i="15"/>
  <c r="I17" i="15"/>
  <c r="Q17" i="15" s="1"/>
  <c r="H17" i="15"/>
  <c r="G17" i="15"/>
  <c r="F17" i="15"/>
  <c r="C17" i="15"/>
  <c r="B17" i="15"/>
  <c r="E17" i="15" s="1"/>
  <c r="S16" i="15"/>
  <c r="R16" i="15"/>
  <c r="Q16" i="15"/>
  <c r="P16" i="15"/>
  <c r="E16" i="15"/>
  <c r="U15" i="15"/>
  <c r="T15" i="15"/>
  <c r="S15" i="15"/>
  <c r="R15" i="15"/>
  <c r="Q15" i="15"/>
  <c r="P15" i="15"/>
  <c r="E15" i="15"/>
  <c r="S14" i="15"/>
  <c r="R14" i="15"/>
  <c r="Q14" i="15"/>
  <c r="P14" i="15"/>
  <c r="E14" i="15"/>
  <c r="U14" i="15" s="1"/>
  <c r="T13" i="15"/>
  <c r="S13" i="15"/>
  <c r="R13" i="15"/>
  <c r="Q13" i="15"/>
  <c r="P13" i="15"/>
  <c r="E13" i="15"/>
  <c r="U13" i="15" s="1"/>
  <c r="U12" i="15"/>
  <c r="T12" i="15"/>
  <c r="S12" i="15"/>
  <c r="R12" i="15"/>
  <c r="Q12" i="15"/>
  <c r="P12" i="15"/>
  <c r="E12" i="15"/>
  <c r="U11" i="15"/>
  <c r="T11" i="15"/>
  <c r="S11" i="15"/>
  <c r="R11" i="15"/>
  <c r="Q11" i="15"/>
  <c r="P11" i="15"/>
  <c r="E11" i="15"/>
  <c r="T10" i="15"/>
  <c r="S10" i="15"/>
  <c r="R10" i="15"/>
  <c r="Q10" i="15"/>
  <c r="P10" i="15"/>
  <c r="E10" i="15"/>
  <c r="S9" i="15"/>
  <c r="R9" i="15"/>
  <c r="Q9" i="15"/>
  <c r="P9" i="15"/>
  <c r="E9" i="15"/>
  <c r="S96" i="14"/>
  <c r="R96" i="14"/>
  <c r="Q96" i="14"/>
  <c r="P96" i="14"/>
  <c r="E96" i="14"/>
  <c r="U95" i="14"/>
  <c r="T95" i="14"/>
  <c r="S95" i="14"/>
  <c r="R95" i="14"/>
  <c r="Q95" i="14"/>
  <c r="P95" i="14"/>
  <c r="E95" i="14"/>
  <c r="U94" i="14"/>
  <c r="T94" i="14"/>
  <c r="S94" i="14"/>
  <c r="R94" i="14"/>
  <c r="Q94" i="14"/>
  <c r="P94" i="14"/>
  <c r="E94" i="14"/>
  <c r="S93" i="14"/>
  <c r="R93" i="14"/>
  <c r="Q93" i="14"/>
  <c r="P93" i="14"/>
  <c r="E93" i="14"/>
  <c r="U93" i="14" s="1"/>
  <c r="U92" i="14"/>
  <c r="T92" i="14"/>
  <c r="S92" i="14"/>
  <c r="R92" i="14"/>
  <c r="Q92" i="14"/>
  <c r="P92" i="14"/>
  <c r="E92" i="14"/>
  <c r="U91" i="14"/>
  <c r="T91" i="14"/>
  <c r="S91" i="14"/>
  <c r="R91" i="14"/>
  <c r="Q91" i="14"/>
  <c r="P91" i="14"/>
  <c r="E91" i="14"/>
  <c r="T90" i="14"/>
  <c r="S90" i="14"/>
  <c r="R90" i="14"/>
  <c r="Q90" i="14"/>
  <c r="P90" i="14"/>
  <c r="E90" i="14"/>
  <c r="U90" i="14" s="1"/>
  <c r="S89" i="14"/>
  <c r="R89" i="14"/>
  <c r="Q89" i="14"/>
  <c r="P89" i="14"/>
  <c r="E89" i="14"/>
  <c r="S88" i="14"/>
  <c r="R88" i="14"/>
  <c r="Q88" i="14"/>
  <c r="P88" i="14"/>
  <c r="E88" i="14"/>
  <c r="O75" i="14"/>
  <c r="N75" i="14"/>
  <c r="M75" i="14"/>
  <c r="L75" i="14"/>
  <c r="K75" i="14"/>
  <c r="J75" i="14"/>
  <c r="I75" i="14"/>
  <c r="H75" i="14"/>
  <c r="P75" i="14" s="1"/>
  <c r="G75" i="14"/>
  <c r="F75" i="14"/>
  <c r="C75" i="14"/>
  <c r="B75" i="14"/>
  <c r="O74" i="14"/>
  <c r="N74" i="14"/>
  <c r="M74" i="14"/>
  <c r="S74" i="14" s="1"/>
  <c r="L74" i="14"/>
  <c r="R74" i="14" s="1"/>
  <c r="K74" i="14"/>
  <c r="J74" i="14"/>
  <c r="I74" i="14"/>
  <c r="H74" i="14"/>
  <c r="P74" i="14" s="1"/>
  <c r="G74" i="14"/>
  <c r="F74" i="14"/>
  <c r="C74" i="14"/>
  <c r="E74" i="14" s="1"/>
  <c r="B74" i="14"/>
  <c r="O73" i="14"/>
  <c r="N73" i="14"/>
  <c r="M73" i="14"/>
  <c r="S73" i="14" s="1"/>
  <c r="L73" i="14"/>
  <c r="R73" i="14" s="1"/>
  <c r="K73" i="14"/>
  <c r="J73" i="14"/>
  <c r="I73" i="14"/>
  <c r="Q73" i="14" s="1"/>
  <c r="H73" i="14"/>
  <c r="P73" i="14" s="1"/>
  <c r="G73" i="14"/>
  <c r="F73" i="14"/>
  <c r="E73" i="14"/>
  <c r="C73" i="14"/>
  <c r="B73" i="14"/>
  <c r="T72" i="14"/>
  <c r="S72" i="14"/>
  <c r="R72" i="14"/>
  <c r="Q72" i="14"/>
  <c r="P72" i="14"/>
  <c r="E72" i="14"/>
  <c r="U72" i="14" s="1"/>
  <c r="S71" i="14"/>
  <c r="R71" i="14"/>
  <c r="Q71" i="14"/>
  <c r="P71" i="14"/>
  <c r="E71" i="14"/>
  <c r="O69" i="14"/>
  <c r="N69" i="14"/>
  <c r="M69" i="14"/>
  <c r="L69" i="14"/>
  <c r="K69" i="14"/>
  <c r="J69" i="14"/>
  <c r="I69" i="14"/>
  <c r="H69" i="14"/>
  <c r="P69" i="14" s="1"/>
  <c r="G69" i="14"/>
  <c r="F69" i="14"/>
  <c r="C69" i="14"/>
  <c r="B69" i="14"/>
  <c r="O68" i="14"/>
  <c r="N68" i="14"/>
  <c r="M68" i="14"/>
  <c r="S68" i="14" s="1"/>
  <c r="L68" i="14"/>
  <c r="R68" i="14" s="1"/>
  <c r="K68" i="14"/>
  <c r="J68" i="14"/>
  <c r="I68" i="14"/>
  <c r="H68" i="14"/>
  <c r="G68" i="14"/>
  <c r="F68" i="14"/>
  <c r="C68" i="14"/>
  <c r="E68" i="14" s="1"/>
  <c r="B68" i="14"/>
  <c r="T67" i="14"/>
  <c r="S67" i="14"/>
  <c r="R67" i="14"/>
  <c r="Q67" i="14"/>
  <c r="P67" i="14"/>
  <c r="E67" i="14"/>
  <c r="U67" i="14" s="1"/>
  <c r="S66" i="14"/>
  <c r="R66" i="14"/>
  <c r="Q66" i="14"/>
  <c r="P66" i="14"/>
  <c r="E66" i="14"/>
  <c r="S65" i="14"/>
  <c r="R65" i="14"/>
  <c r="Q65" i="14"/>
  <c r="P65" i="14"/>
  <c r="E65" i="14"/>
  <c r="S64" i="14"/>
  <c r="R64" i="14"/>
  <c r="Q64" i="14"/>
  <c r="P64" i="14"/>
  <c r="E64" i="14"/>
  <c r="U64" i="14" s="1"/>
  <c r="S63" i="14"/>
  <c r="R63" i="14"/>
  <c r="Q63" i="14"/>
  <c r="P63" i="14"/>
  <c r="E63" i="14"/>
  <c r="U63" i="14" s="1"/>
  <c r="R61" i="14"/>
  <c r="O61" i="14"/>
  <c r="N61" i="14"/>
  <c r="M61" i="14"/>
  <c r="S61" i="14" s="1"/>
  <c r="L61" i="14"/>
  <c r="K61" i="14"/>
  <c r="J61" i="14"/>
  <c r="I61" i="14"/>
  <c r="Q61" i="14" s="1"/>
  <c r="H61" i="14"/>
  <c r="C61" i="14"/>
  <c r="B61" i="14"/>
  <c r="E61" i="14" s="1"/>
  <c r="U60" i="14"/>
  <c r="T60" i="14"/>
  <c r="S60" i="14"/>
  <c r="R60" i="14"/>
  <c r="Q60" i="14"/>
  <c r="P60" i="14"/>
  <c r="E60" i="14"/>
  <c r="U59" i="14"/>
  <c r="T59" i="14"/>
  <c r="S59" i="14"/>
  <c r="R59" i="14"/>
  <c r="Q59" i="14"/>
  <c r="P59" i="14"/>
  <c r="E59" i="14"/>
  <c r="S58" i="14"/>
  <c r="R58" i="14"/>
  <c r="Q58" i="14"/>
  <c r="P58" i="14"/>
  <c r="E58" i="14"/>
  <c r="U58" i="14" s="1"/>
  <c r="S57" i="14"/>
  <c r="R57" i="14"/>
  <c r="Q57" i="14"/>
  <c r="P57" i="14"/>
  <c r="E57" i="14"/>
  <c r="O55" i="14"/>
  <c r="N55" i="14"/>
  <c r="M55" i="14"/>
  <c r="S55" i="14" s="1"/>
  <c r="L55" i="14"/>
  <c r="R55" i="14" s="1"/>
  <c r="K55" i="14"/>
  <c r="J55" i="14"/>
  <c r="I55" i="14"/>
  <c r="H55" i="14"/>
  <c r="G55" i="14"/>
  <c r="F55" i="14"/>
  <c r="C55" i="14"/>
  <c r="E55" i="14" s="1"/>
  <c r="B55" i="14"/>
  <c r="S54" i="14"/>
  <c r="R54" i="14"/>
  <c r="Q54" i="14"/>
  <c r="P54" i="14"/>
  <c r="E54" i="14"/>
  <c r="S53" i="14"/>
  <c r="R53" i="14"/>
  <c r="Q53" i="14"/>
  <c r="P53" i="14"/>
  <c r="E53" i="14"/>
  <c r="S52" i="14"/>
  <c r="R52" i="14"/>
  <c r="Q52" i="14"/>
  <c r="P52" i="14"/>
  <c r="E52" i="14"/>
  <c r="U52" i="14" s="1"/>
  <c r="S51" i="14"/>
  <c r="R51" i="14"/>
  <c r="Q51" i="14"/>
  <c r="P51" i="14"/>
  <c r="E51" i="14"/>
  <c r="U51" i="14" s="1"/>
  <c r="S50" i="14"/>
  <c r="R50" i="14"/>
  <c r="Q50" i="14"/>
  <c r="P50" i="14"/>
  <c r="E50" i="14"/>
  <c r="U50" i="14" s="1"/>
  <c r="U49" i="14"/>
  <c r="T49" i="14"/>
  <c r="S49" i="14"/>
  <c r="R49" i="14"/>
  <c r="Q49" i="14"/>
  <c r="P49" i="14"/>
  <c r="E49" i="14"/>
  <c r="S48" i="14"/>
  <c r="R48" i="14"/>
  <c r="Q48" i="14"/>
  <c r="P48" i="14"/>
  <c r="E48" i="14"/>
  <c r="U48" i="14" s="1"/>
  <c r="S47" i="14"/>
  <c r="R47" i="14"/>
  <c r="Q47" i="14"/>
  <c r="P47" i="14"/>
  <c r="E47" i="14"/>
  <c r="U47" i="14" s="1"/>
  <c r="S46" i="14"/>
  <c r="R46" i="14"/>
  <c r="Q46" i="14"/>
  <c r="P46" i="14"/>
  <c r="E46" i="14"/>
  <c r="S45" i="14"/>
  <c r="R45" i="14"/>
  <c r="Q45" i="14"/>
  <c r="P45" i="14"/>
  <c r="E45" i="14"/>
  <c r="U44" i="14"/>
  <c r="T44" i="14"/>
  <c r="S44" i="14"/>
  <c r="R44" i="14"/>
  <c r="Q44" i="14"/>
  <c r="P44" i="14"/>
  <c r="E44" i="14"/>
  <c r="S42" i="14"/>
  <c r="O42" i="14"/>
  <c r="N42" i="14"/>
  <c r="M42" i="14"/>
  <c r="L42" i="14"/>
  <c r="R42" i="14" s="1"/>
  <c r="K42" i="14"/>
  <c r="J42" i="14"/>
  <c r="I42" i="14"/>
  <c r="Q42" i="14" s="1"/>
  <c r="H42" i="14"/>
  <c r="G42" i="14"/>
  <c r="F42" i="14"/>
  <c r="C42" i="14"/>
  <c r="E42" i="14" s="1"/>
  <c r="B42" i="14"/>
  <c r="U41" i="14"/>
  <c r="T41" i="14"/>
  <c r="S41" i="14"/>
  <c r="R41" i="14"/>
  <c r="Q41" i="14"/>
  <c r="P41" i="14"/>
  <c r="E41" i="14"/>
  <c r="S40" i="14"/>
  <c r="R40" i="14"/>
  <c r="Q40" i="14"/>
  <c r="P40" i="14"/>
  <c r="E40" i="14"/>
  <c r="U40" i="14" s="1"/>
  <c r="S39" i="14"/>
  <c r="R39" i="14"/>
  <c r="Q39" i="14"/>
  <c r="P39" i="14"/>
  <c r="E39" i="14"/>
  <c r="U39" i="14" s="1"/>
  <c r="U38" i="14"/>
  <c r="T38" i="14"/>
  <c r="S38" i="14"/>
  <c r="R38" i="14"/>
  <c r="Q38" i="14"/>
  <c r="P38" i="14"/>
  <c r="E38" i="14"/>
  <c r="U37" i="14"/>
  <c r="T37" i="14"/>
  <c r="S37" i="14"/>
  <c r="R37" i="14"/>
  <c r="Q37" i="14"/>
  <c r="P37" i="14"/>
  <c r="E37" i="14"/>
  <c r="O35" i="14"/>
  <c r="Q35" i="14" s="1"/>
  <c r="N35" i="14"/>
  <c r="R35" i="14" s="1"/>
  <c r="M35" i="14"/>
  <c r="L35" i="14"/>
  <c r="K35" i="14"/>
  <c r="J35" i="14"/>
  <c r="I35" i="14"/>
  <c r="H35" i="14"/>
  <c r="P35" i="14" s="1"/>
  <c r="G35" i="14"/>
  <c r="F35" i="14"/>
  <c r="E35" i="14"/>
  <c r="C35" i="14"/>
  <c r="B35" i="14"/>
  <c r="U34" i="14"/>
  <c r="T34" i="14"/>
  <c r="S34" i="14"/>
  <c r="R34" i="14"/>
  <c r="Q34" i="14"/>
  <c r="P34" i="14"/>
  <c r="E34" i="14"/>
  <c r="R32" i="14"/>
  <c r="O32" i="14"/>
  <c r="N32" i="14"/>
  <c r="M32" i="14"/>
  <c r="S32" i="14" s="1"/>
  <c r="L32" i="14"/>
  <c r="K32" i="14"/>
  <c r="J32" i="14"/>
  <c r="I32" i="14"/>
  <c r="Q32" i="14" s="1"/>
  <c r="H32" i="14"/>
  <c r="G32" i="14"/>
  <c r="F32" i="14"/>
  <c r="C32" i="14"/>
  <c r="B32" i="14"/>
  <c r="E32" i="14" s="1"/>
  <c r="U31" i="14"/>
  <c r="T31" i="14"/>
  <c r="S31" i="14"/>
  <c r="R31" i="14"/>
  <c r="Q31" i="14"/>
  <c r="P31" i="14"/>
  <c r="E31" i="14"/>
  <c r="T30" i="14"/>
  <c r="S30" i="14"/>
  <c r="R30" i="14"/>
  <c r="Q30" i="14"/>
  <c r="P30" i="14"/>
  <c r="E30" i="14"/>
  <c r="U30" i="14" s="1"/>
  <c r="S29" i="14"/>
  <c r="R29" i="14"/>
  <c r="Q29" i="14"/>
  <c r="P29" i="14"/>
  <c r="E29" i="14"/>
  <c r="S28" i="14"/>
  <c r="R28" i="14"/>
  <c r="Q28" i="14"/>
  <c r="P28" i="14"/>
  <c r="E28" i="14"/>
  <c r="S26" i="14"/>
  <c r="O26" i="14"/>
  <c r="N26" i="14"/>
  <c r="M26" i="14"/>
  <c r="L26" i="14"/>
  <c r="R26" i="14" s="1"/>
  <c r="K26" i="14"/>
  <c r="J26" i="14"/>
  <c r="I26" i="14"/>
  <c r="H26" i="14"/>
  <c r="G26" i="14"/>
  <c r="F26" i="14"/>
  <c r="C26" i="14"/>
  <c r="B26" i="14"/>
  <c r="S25" i="14"/>
  <c r="R25" i="14"/>
  <c r="Q25" i="14"/>
  <c r="P25" i="14"/>
  <c r="E25" i="14"/>
  <c r="S24" i="14"/>
  <c r="R24" i="14"/>
  <c r="Q24" i="14"/>
  <c r="P24" i="14"/>
  <c r="E24" i="14"/>
  <c r="U24" i="14" s="1"/>
  <c r="S23" i="14"/>
  <c r="R23" i="14"/>
  <c r="Q23" i="14"/>
  <c r="P23" i="14"/>
  <c r="E23" i="14"/>
  <c r="U23" i="14" s="1"/>
  <c r="S22" i="14"/>
  <c r="R22" i="14"/>
  <c r="Q22" i="14"/>
  <c r="P22" i="14"/>
  <c r="E22" i="14"/>
  <c r="U22" i="14" s="1"/>
  <c r="U21" i="14"/>
  <c r="T21" i="14"/>
  <c r="S21" i="14"/>
  <c r="R21" i="14"/>
  <c r="Q21" i="14"/>
  <c r="P21" i="14"/>
  <c r="E21" i="14"/>
  <c r="U20" i="14"/>
  <c r="T20" i="14"/>
  <c r="S20" i="14"/>
  <c r="R20" i="14"/>
  <c r="Q20" i="14"/>
  <c r="P20" i="14"/>
  <c r="E20" i="14"/>
  <c r="T19" i="14"/>
  <c r="S19" i="14"/>
  <c r="R19" i="14"/>
  <c r="Q19" i="14"/>
  <c r="P19" i="14"/>
  <c r="E19" i="14"/>
  <c r="U19" i="14" s="1"/>
  <c r="O17" i="14"/>
  <c r="N17" i="14"/>
  <c r="M17" i="14"/>
  <c r="S17" i="14" s="1"/>
  <c r="L17" i="14"/>
  <c r="R17" i="14" s="1"/>
  <c r="K17" i="14"/>
  <c r="J17" i="14"/>
  <c r="I17" i="14"/>
  <c r="Q17" i="14" s="1"/>
  <c r="H17" i="14"/>
  <c r="P17" i="14" s="1"/>
  <c r="G17" i="14"/>
  <c r="F17" i="14"/>
  <c r="E17" i="14"/>
  <c r="C17" i="14"/>
  <c r="B17" i="14"/>
  <c r="T16" i="14"/>
  <c r="S16" i="14"/>
  <c r="R16" i="14"/>
  <c r="Q16" i="14"/>
  <c r="P16" i="14"/>
  <c r="E16" i="14"/>
  <c r="U16" i="14" s="1"/>
  <c r="S15" i="14"/>
  <c r="R15" i="14"/>
  <c r="Q15" i="14"/>
  <c r="P15" i="14"/>
  <c r="E15" i="14"/>
  <c r="S14" i="14"/>
  <c r="R14" i="14"/>
  <c r="Q14" i="14"/>
  <c r="P14" i="14"/>
  <c r="E14" i="14"/>
  <c r="U13" i="14"/>
  <c r="T13" i="14"/>
  <c r="S13" i="14"/>
  <c r="R13" i="14"/>
  <c r="Q13" i="14"/>
  <c r="P13" i="14"/>
  <c r="E13" i="14"/>
  <c r="S12" i="14"/>
  <c r="R12" i="14"/>
  <c r="Q12" i="14"/>
  <c r="P12" i="14"/>
  <c r="E12" i="14"/>
  <c r="U12" i="14" s="1"/>
  <c r="T11" i="14"/>
  <c r="S11" i="14"/>
  <c r="R11" i="14"/>
  <c r="Q11" i="14"/>
  <c r="P11" i="14"/>
  <c r="E11" i="14"/>
  <c r="U11" i="14" s="1"/>
  <c r="U10" i="14"/>
  <c r="T10" i="14"/>
  <c r="S10" i="14"/>
  <c r="R10" i="14"/>
  <c r="Q10" i="14"/>
  <c r="P10" i="14"/>
  <c r="E10" i="14"/>
  <c r="U9" i="14"/>
  <c r="T9" i="14"/>
  <c r="S9" i="14"/>
  <c r="R9" i="14"/>
  <c r="Q9" i="14"/>
  <c r="P9" i="14"/>
  <c r="E9" i="14"/>
  <c r="T96" i="13"/>
  <c r="S96" i="13"/>
  <c r="R96" i="13"/>
  <c r="Q96" i="13"/>
  <c r="P96" i="13"/>
  <c r="E96" i="13"/>
  <c r="U96" i="13" s="1"/>
  <c r="S95" i="13"/>
  <c r="R95" i="13"/>
  <c r="Q95" i="13"/>
  <c r="P95" i="13"/>
  <c r="E95" i="13"/>
  <c r="S94" i="13"/>
  <c r="R94" i="13"/>
  <c r="Q94" i="13"/>
  <c r="P94" i="13"/>
  <c r="E94" i="13"/>
  <c r="U93" i="13"/>
  <c r="T93" i="13"/>
  <c r="S93" i="13"/>
  <c r="R93" i="13"/>
  <c r="Q93" i="13"/>
  <c r="P93" i="13"/>
  <c r="E93" i="13"/>
  <c r="U92" i="13"/>
  <c r="T92" i="13"/>
  <c r="S92" i="13"/>
  <c r="R92" i="13"/>
  <c r="Q92" i="13"/>
  <c r="P92" i="13"/>
  <c r="E92" i="13"/>
  <c r="S91" i="13"/>
  <c r="R91" i="13"/>
  <c r="Q91" i="13"/>
  <c r="P91" i="13"/>
  <c r="E91" i="13"/>
  <c r="U91" i="13" s="1"/>
  <c r="U90" i="13"/>
  <c r="T90" i="13"/>
  <c r="S90" i="13"/>
  <c r="R90" i="13"/>
  <c r="Q90" i="13"/>
  <c r="P90" i="13"/>
  <c r="E90" i="13"/>
  <c r="U89" i="13"/>
  <c r="T89" i="13"/>
  <c r="S89" i="13"/>
  <c r="R89" i="13"/>
  <c r="Q89" i="13"/>
  <c r="P89" i="13"/>
  <c r="E89" i="13"/>
  <c r="T88" i="13"/>
  <c r="S88" i="13"/>
  <c r="S87" i="13" s="1"/>
  <c r="R88" i="13"/>
  <c r="Q88" i="13"/>
  <c r="P88" i="13"/>
  <c r="E88" i="13"/>
  <c r="U88" i="13" s="1"/>
  <c r="O75" i="13"/>
  <c r="N75" i="13"/>
  <c r="M75" i="13"/>
  <c r="L75" i="13"/>
  <c r="K75" i="13"/>
  <c r="J75" i="13"/>
  <c r="I75" i="13"/>
  <c r="H75" i="13"/>
  <c r="G75" i="13"/>
  <c r="F75" i="13"/>
  <c r="C75" i="13"/>
  <c r="B75" i="13"/>
  <c r="Q74" i="13"/>
  <c r="O74" i="13"/>
  <c r="N74" i="13"/>
  <c r="R74" i="13" s="1"/>
  <c r="M74" i="13"/>
  <c r="S74" i="13" s="1"/>
  <c r="L74" i="13"/>
  <c r="K74" i="13"/>
  <c r="J74" i="13"/>
  <c r="I74" i="13"/>
  <c r="H74" i="13"/>
  <c r="G74" i="13"/>
  <c r="F74" i="13"/>
  <c r="E74" i="13"/>
  <c r="C74" i="13"/>
  <c r="B74" i="13"/>
  <c r="S73" i="13"/>
  <c r="R73" i="13"/>
  <c r="O73" i="13"/>
  <c r="N73" i="13"/>
  <c r="M73" i="13"/>
  <c r="L73" i="13"/>
  <c r="K73" i="13"/>
  <c r="J73" i="13"/>
  <c r="I73" i="13"/>
  <c r="H73" i="13"/>
  <c r="P73" i="13" s="1"/>
  <c r="G73" i="13"/>
  <c r="F73" i="13"/>
  <c r="C73" i="13"/>
  <c r="B73" i="13"/>
  <c r="E73" i="13" s="1"/>
  <c r="U72" i="13"/>
  <c r="T72" i="13"/>
  <c r="S72" i="13"/>
  <c r="R72" i="13"/>
  <c r="Q72" i="13"/>
  <c r="P72" i="13"/>
  <c r="E72" i="13"/>
  <c r="T71" i="13"/>
  <c r="S71" i="13"/>
  <c r="R71" i="13"/>
  <c r="Q71" i="13"/>
  <c r="U71" i="13" s="1"/>
  <c r="P71" i="13"/>
  <c r="E71" i="13"/>
  <c r="O69" i="13"/>
  <c r="N69" i="13"/>
  <c r="M69" i="13"/>
  <c r="L69" i="13"/>
  <c r="K69" i="13"/>
  <c r="J69" i="13"/>
  <c r="I69" i="13"/>
  <c r="H69" i="13"/>
  <c r="G69" i="13"/>
  <c r="F69" i="13"/>
  <c r="E69" i="13"/>
  <c r="C69" i="13"/>
  <c r="B69" i="13"/>
  <c r="S68" i="13"/>
  <c r="O68" i="13"/>
  <c r="N68" i="13"/>
  <c r="M68" i="13"/>
  <c r="L68" i="13"/>
  <c r="R68" i="13" s="1"/>
  <c r="K68" i="13"/>
  <c r="J68" i="13"/>
  <c r="I68" i="13"/>
  <c r="H68" i="13"/>
  <c r="G68" i="13"/>
  <c r="F68" i="13"/>
  <c r="C68" i="13"/>
  <c r="B68" i="13"/>
  <c r="E68" i="13" s="1"/>
  <c r="U67" i="13"/>
  <c r="T67" i="13"/>
  <c r="S67" i="13"/>
  <c r="R67" i="13"/>
  <c r="Q67" i="13"/>
  <c r="P67" i="13"/>
  <c r="E67" i="13"/>
  <c r="U66" i="13"/>
  <c r="T66" i="13"/>
  <c r="S66" i="13"/>
  <c r="R66" i="13"/>
  <c r="Q66" i="13"/>
  <c r="P66" i="13"/>
  <c r="E66" i="13"/>
  <c r="S65" i="13"/>
  <c r="R65" i="13"/>
  <c r="Q65" i="13"/>
  <c r="P65" i="13"/>
  <c r="E65" i="13"/>
  <c r="U65" i="13" s="1"/>
  <c r="S64" i="13"/>
  <c r="R64" i="13"/>
  <c r="Q64" i="13"/>
  <c r="P64" i="13"/>
  <c r="E64" i="13"/>
  <c r="S63" i="13"/>
  <c r="R63" i="13"/>
  <c r="Q63" i="13"/>
  <c r="P63" i="13"/>
  <c r="E63" i="13"/>
  <c r="O61" i="13"/>
  <c r="N61" i="13"/>
  <c r="M61" i="13"/>
  <c r="S61" i="13" s="1"/>
  <c r="L61" i="13"/>
  <c r="R61" i="13" s="1"/>
  <c r="K61" i="13"/>
  <c r="J61" i="13"/>
  <c r="I61" i="13"/>
  <c r="H61" i="13"/>
  <c r="E61" i="13"/>
  <c r="C61" i="13"/>
  <c r="B61" i="13"/>
  <c r="U60" i="13"/>
  <c r="T60" i="13"/>
  <c r="S60" i="13"/>
  <c r="R60" i="13"/>
  <c r="Q60" i="13"/>
  <c r="P60" i="13"/>
  <c r="E60" i="13"/>
  <c r="S59" i="13"/>
  <c r="R59" i="13"/>
  <c r="Q59" i="13"/>
  <c r="P59" i="13"/>
  <c r="E59" i="13"/>
  <c r="U59" i="13" s="1"/>
  <c r="T58" i="13"/>
  <c r="S58" i="13"/>
  <c r="R58" i="13"/>
  <c r="Q58" i="13"/>
  <c r="P58" i="13"/>
  <c r="E58" i="13"/>
  <c r="U58" i="13" s="1"/>
  <c r="S57" i="13"/>
  <c r="R57" i="13"/>
  <c r="Q57" i="13"/>
  <c r="P57" i="13"/>
  <c r="E57" i="13"/>
  <c r="U57" i="13" s="1"/>
  <c r="O55" i="13"/>
  <c r="N55" i="13"/>
  <c r="M55" i="13"/>
  <c r="S55" i="13" s="1"/>
  <c r="L55" i="13"/>
  <c r="R55" i="13" s="1"/>
  <c r="K55" i="13"/>
  <c r="J55" i="13"/>
  <c r="I55" i="13"/>
  <c r="H55" i="13"/>
  <c r="G55" i="13"/>
  <c r="F55" i="13"/>
  <c r="C55" i="13"/>
  <c r="B55" i="13"/>
  <c r="U54" i="13"/>
  <c r="T54" i="13"/>
  <c r="S54" i="13"/>
  <c r="R54" i="13"/>
  <c r="Q54" i="13"/>
  <c r="P54" i="13"/>
  <c r="E54" i="13"/>
  <c r="T53" i="13"/>
  <c r="S53" i="13"/>
  <c r="R53" i="13"/>
  <c r="Q53" i="13"/>
  <c r="P53" i="13"/>
  <c r="E53" i="13"/>
  <c r="U53" i="13" s="1"/>
  <c r="S52" i="13"/>
  <c r="R52" i="13"/>
  <c r="Q52" i="13"/>
  <c r="P52" i="13"/>
  <c r="E52" i="13"/>
  <c r="S51" i="13"/>
  <c r="R51" i="13"/>
  <c r="Q51" i="13"/>
  <c r="P51" i="13"/>
  <c r="E51" i="13"/>
  <c r="U50" i="13"/>
  <c r="S50" i="13"/>
  <c r="R50" i="13"/>
  <c r="Q50" i="13"/>
  <c r="P50" i="13"/>
  <c r="E50" i="13"/>
  <c r="T50" i="13" s="1"/>
  <c r="U49" i="13"/>
  <c r="S49" i="13"/>
  <c r="R49" i="13"/>
  <c r="Q49" i="13"/>
  <c r="P49" i="13"/>
  <c r="E49" i="13"/>
  <c r="T49" i="13" s="1"/>
  <c r="S48" i="13"/>
  <c r="R48" i="13"/>
  <c r="Q48" i="13"/>
  <c r="P48" i="13"/>
  <c r="E48" i="13"/>
  <c r="U48" i="13" s="1"/>
  <c r="U47" i="13"/>
  <c r="T47" i="13"/>
  <c r="S47" i="13"/>
  <c r="R47" i="13"/>
  <c r="Q47" i="13"/>
  <c r="P47" i="13"/>
  <c r="E47" i="13"/>
  <c r="U46" i="13"/>
  <c r="T46" i="13"/>
  <c r="S46" i="13"/>
  <c r="R46" i="13"/>
  <c r="Q46" i="13"/>
  <c r="P46" i="13"/>
  <c r="E46" i="13"/>
  <c r="T45" i="13"/>
  <c r="S45" i="13"/>
  <c r="R45" i="13"/>
  <c r="Q45" i="13"/>
  <c r="P45" i="13"/>
  <c r="E45" i="13"/>
  <c r="U45" i="13" s="1"/>
  <c r="S44" i="13"/>
  <c r="R44" i="13"/>
  <c r="Q44" i="13"/>
  <c r="P44" i="13"/>
  <c r="E44" i="13"/>
  <c r="O42" i="13"/>
  <c r="N42" i="13"/>
  <c r="M42" i="13"/>
  <c r="L42" i="13"/>
  <c r="R42" i="13" s="1"/>
  <c r="K42" i="13"/>
  <c r="J42" i="13"/>
  <c r="I42" i="13"/>
  <c r="Q42" i="13" s="1"/>
  <c r="H42" i="13"/>
  <c r="G42" i="13"/>
  <c r="F42" i="13"/>
  <c r="C42" i="13"/>
  <c r="E42" i="13" s="1"/>
  <c r="B42" i="13"/>
  <c r="S41" i="13"/>
  <c r="R41" i="13"/>
  <c r="Q41" i="13"/>
  <c r="P41" i="13"/>
  <c r="E41" i="13"/>
  <c r="S40" i="13"/>
  <c r="R40" i="13"/>
  <c r="Q40" i="13"/>
  <c r="P40" i="13"/>
  <c r="E40" i="13"/>
  <c r="U39" i="13"/>
  <c r="T39" i="13"/>
  <c r="S39" i="13"/>
  <c r="R39" i="13"/>
  <c r="Q39" i="13"/>
  <c r="P39" i="13"/>
  <c r="E39" i="13"/>
  <c r="U38" i="13"/>
  <c r="S38" i="13"/>
  <c r="R38" i="13"/>
  <c r="Q38" i="13"/>
  <c r="P38" i="13"/>
  <c r="E38" i="13"/>
  <c r="T38" i="13" s="1"/>
  <c r="S37" i="13"/>
  <c r="R37" i="13"/>
  <c r="Q37" i="13"/>
  <c r="P37" i="13"/>
  <c r="E37" i="13"/>
  <c r="S35" i="13"/>
  <c r="O35" i="13"/>
  <c r="N35" i="13"/>
  <c r="M35" i="13"/>
  <c r="L35" i="13"/>
  <c r="R35" i="13" s="1"/>
  <c r="K35" i="13"/>
  <c r="J35" i="13"/>
  <c r="I35" i="13"/>
  <c r="Q35" i="13" s="1"/>
  <c r="H35" i="13"/>
  <c r="P35" i="13" s="1"/>
  <c r="G35" i="13"/>
  <c r="F35" i="13"/>
  <c r="C35" i="13"/>
  <c r="B35" i="13"/>
  <c r="E35" i="13" s="1"/>
  <c r="T34" i="13"/>
  <c r="S34" i="13"/>
  <c r="R34" i="13"/>
  <c r="Q34" i="13"/>
  <c r="P34" i="13"/>
  <c r="E34" i="13"/>
  <c r="U34" i="13" s="1"/>
  <c r="S32" i="13"/>
  <c r="O32" i="13"/>
  <c r="N32" i="13"/>
  <c r="M32" i="13"/>
  <c r="L32" i="13"/>
  <c r="R32" i="13" s="1"/>
  <c r="K32" i="13"/>
  <c r="J32" i="13"/>
  <c r="I32" i="13"/>
  <c r="H32" i="13"/>
  <c r="G32" i="13"/>
  <c r="F32" i="13"/>
  <c r="C32" i="13"/>
  <c r="B32" i="13"/>
  <c r="E32" i="13" s="1"/>
  <c r="S31" i="13"/>
  <c r="R31" i="13"/>
  <c r="Q31" i="13"/>
  <c r="P31" i="13"/>
  <c r="E31" i="13"/>
  <c r="U31" i="13" s="1"/>
  <c r="U30" i="13"/>
  <c r="T30" i="13"/>
  <c r="S30" i="13"/>
  <c r="R30" i="13"/>
  <c r="Q30" i="13"/>
  <c r="P30" i="13"/>
  <c r="E30" i="13"/>
  <c r="T29" i="13"/>
  <c r="S29" i="13"/>
  <c r="R29" i="13"/>
  <c r="Q29" i="13"/>
  <c r="P29" i="13"/>
  <c r="E29" i="13"/>
  <c r="U29" i="13" s="1"/>
  <c r="S28" i="13"/>
  <c r="R28" i="13"/>
  <c r="Q28" i="13"/>
  <c r="P28" i="13"/>
  <c r="E28" i="13"/>
  <c r="U28" i="13" s="1"/>
  <c r="O26" i="13"/>
  <c r="N26" i="13"/>
  <c r="M26" i="13"/>
  <c r="S26" i="13" s="1"/>
  <c r="L26" i="13"/>
  <c r="R26" i="13" s="1"/>
  <c r="K26" i="13"/>
  <c r="J26" i="13"/>
  <c r="I26" i="13"/>
  <c r="H26" i="13"/>
  <c r="G26" i="13"/>
  <c r="F26" i="13"/>
  <c r="C26" i="13"/>
  <c r="E26" i="13" s="1"/>
  <c r="B26" i="13"/>
  <c r="S25" i="13"/>
  <c r="R25" i="13"/>
  <c r="Q25" i="13"/>
  <c r="P25" i="13"/>
  <c r="E25" i="13"/>
  <c r="U25" i="13" s="1"/>
  <c r="S24" i="13"/>
  <c r="R24" i="13"/>
  <c r="Q24" i="13"/>
  <c r="P24" i="13"/>
  <c r="E24" i="13"/>
  <c r="S23" i="13"/>
  <c r="R23" i="13"/>
  <c r="Q23" i="13"/>
  <c r="P23" i="13"/>
  <c r="E23" i="13"/>
  <c r="T23" i="13" s="1"/>
  <c r="U22" i="13"/>
  <c r="T22" i="13"/>
  <c r="S22" i="13"/>
  <c r="R22" i="13"/>
  <c r="Q22" i="13"/>
  <c r="P22" i="13"/>
  <c r="E22" i="13"/>
  <c r="T21" i="13"/>
  <c r="S21" i="13"/>
  <c r="R21" i="13"/>
  <c r="Q21" i="13"/>
  <c r="P21" i="13"/>
  <c r="E21" i="13"/>
  <c r="U21" i="13" s="1"/>
  <c r="S20" i="13"/>
  <c r="R20" i="13"/>
  <c r="Q20" i="13"/>
  <c r="P20" i="13"/>
  <c r="E20" i="13"/>
  <c r="U20" i="13" s="1"/>
  <c r="U19" i="13"/>
  <c r="T19" i="13"/>
  <c r="S19" i="13"/>
  <c r="R19" i="13"/>
  <c r="Q19" i="13"/>
  <c r="P19" i="13"/>
  <c r="E19" i="13"/>
  <c r="S17" i="13"/>
  <c r="O17" i="13"/>
  <c r="N17" i="13"/>
  <c r="R17" i="13" s="1"/>
  <c r="M17" i="13"/>
  <c r="L17" i="13"/>
  <c r="K17" i="13"/>
  <c r="J17" i="13"/>
  <c r="I17" i="13"/>
  <c r="H17" i="13"/>
  <c r="P17" i="13" s="1"/>
  <c r="G17" i="13"/>
  <c r="F17" i="13"/>
  <c r="C17" i="13"/>
  <c r="B17" i="13"/>
  <c r="E17" i="13" s="1"/>
  <c r="U16" i="13"/>
  <c r="T16" i="13"/>
  <c r="S16" i="13"/>
  <c r="R16" i="13"/>
  <c r="Q16" i="13"/>
  <c r="P16" i="13"/>
  <c r="E16" i="13"/>
  <c r="U15" i="13"/>
  <c r="T15" i="13"/>
  <c r="S15" i="13"/>
  <c r="R15" i="13"/>
  <c r="Q15" i="13"/>
  <c r="P15" i="13"/>
  <c r="E15" i="13"/>
  <c r="T14" i="13"/>
  <c r="S14" i="13"/>
  <c r="R14" i="13"/>
  <c r="Q14" i="13"/>
  <c r="P14" i="13"/>
  <c r="E14" i="13"/>
  <c r="U14" i="13" s="1"/>
  <c r="S13" i="13"/>
  <c r="R13" i="13"/>
  <c r="Q13" i="13"/>
  <c r="P13" i="13"/>
  <c r="E13" i="13"/>
  <c r="S12" i="13"/>
  <c r="R12" i="13"/>
  <c r="Q12" i="13"/>
  <c r="P12" i="13"/>
  <c r="E12" i="13"/>
  <c r="T12" i="13" s="1"/>
  <c r="U11" i="13"/>
  <c r="T11" i="13"/>
  <c r="S11" i="13"/>
  <c r="R11" i="13"/>
  <c r="Q11" i="13"/>
  <c r="P11" i="13"/>
  <c r="E11" i="13"/>
  <c r="U10" i="13"/>
  <c r="S10" i="13"/>
  <c r="R10" i="13"/>
  <c r="Q10" i="13"/>
  <c r="P10" i="13"/>
  <c r="T10" i="13" s="1"/>
  <c r="E10" i="13"/>
  <c r="T9" i="13"/>
  <c r="S9" i="13"/>
  <c r="R9" i="13"/>
  <c r="Q9" i="13"/>
  <c r="P9" i="13"/>
  <c r="E9" i="13"/>
  <c r="U96" i="12"/>
  <c r="T96" i="12"/>
  <c r="S96" i="12"/>
  <c r="R96" i="12"/>
  <c r="Q96" i="12"/>
  <c r="P96" i="12"/>
  <c r="E96" i="12"/>
  <c r="U95" i="12"/>
  <c r="T95" i="12"/>
  <c r="S95" i="12"/>
  <c r="R95" i="12"/>
  <c r="Q95" i="12"/>
  <c r="P95" i="12"/>
  <c r="E95" i="12"/>
  <c r="S94" i="12"/>
  <c r="R94" i="12"/>
  <c r="Q94" i="12"/>
  <c r="P94" i="12"/>
  <c r="E94" i="12"/>
  <c r="U94" i="12" s="1"/>
  <c r="S93" i="12"/>
  <c r="R93" i="12"/>
  <c r="Q93" i="12"/>
  <c r="P93" i="12"/>
  <c r="E93" i="12"/>
  <c r="S92" i="12"/>
  <c r="R92" i="12"/>
  <c r="Q92" i="12"/>
  <c r="P92" i="12"/>
  <c r="E92" i="12"/>
  <c r="T92" i="12" s="1"/>
  <c r="U91" i="12"/>
  <c r="T91" i="12"/>
  <c r="S91" i="12"/>
  <c r="R91" i="12"/>
  <c r="Q91" i="12"/>
  <c r="P91" i="12"/>
  <c r="E91" i="12"/>
  <c r="S90" i="12"/>
  <c r="R90" i="12"/>
  <c r="Q90" i="12"/>
  <c r="P90" i="12"/>
  <c r="E90" i="12"/>
  <c r="U90" i="12" s="1"/>
  <c r="S89" i="12"/>
  <c r="R89" i="12"/>
  <c r="Q89" i="12"/>
  <c r="P89" i="12"/>
  <c r="E89" i="12"/>
  <c r="U89" i="12" s="1"/>
  <c r="U88" i="12"/>
  <c r="T88" i="12"/>
  <c r="S88" i="12"/>
  <c r="R88" i="12"/>
  <c r="Q88" i="12"/>
  <c r="P88" i="12"/>
  <c r="E88" i="12"/>
  <c r="W75" i="12"/>
  <c r="V75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W74" i="12"/>
  <c r="V74" i="12"/>
  <c r="O74" i="12"/>
  <c r="N74" i="12"/>
  <c r="M74" i="12"/>
  <c r="S74" i="12" s="1"/>
  <c r="L74" i="12"/>
  <c r="R74" i="12" s="1"/>
  <c r="K74" i="12"/>
  <c r="J74" i="12"/>
  <c r="I74" i="12"/>
  <c r="H74" i="12"/>
  <c r="P74" i="12" s="1"/>
  <c r="G74" i="12"/>
  <c r="F74" i="12"/>
  <c r="C74" i="12"/>
  <c r="E74" i="12" s="1"/>
  <c r="B74" i="12"/>
  <c r="W73" i="12"/>
  <c r="V73" i="12"/>
  <c r="O73" i="12"/>
  <c r="S73" i="12" s="1"/>
  <c r="N73" i="12"/>
  <c r="R73" i="12" s="1"/>
  <c r="M73" i="12"/>
  <c r="L73" i="12"/>
  <c r="K73" i="12"/>
  <c r="J73" i="12"/>
  <c r="I73" i="12"/>
  <c r="Q73" i="12" s="1"/>
  <c r="H73" i="12"/>
  <c r="P73" i="12" s="1"/>
  <c r="G73" i="12"/>
  <c r="F73" i="12"/>
  <c r="C73" i="12"/>
  <c r="B73" i="12"/>
  <c r="E73" i="12" s="1"/>
  <c r="U72" i="12"/>
  <c r="T72" i="12"/>
  <c r="S72" i="12"/>
  <c r="R72" i="12"/>
  <c r="Q72" i="12"/>
  <c r="P72" i="12"/>
  <c r="E72" i="12"/>
  <c r="S71" i="12"/>
  <c r="R71" i="12"/>
  <c r="Q71" i="12"/>
  <c r="U71" i="12" s="1"/>
  <c r="P71" i="12"/>
  <c r="T71" i="12" s="1"/>
  <c r="E71" i="12"/>
  <c r="W69" i="12"/>
  <c r="V69" i="12"/>
  <c r="O69" i="12"/>
  <c r="N69" i="12"/>
  <c r="M69" i="12"/>
  <c r="L69" i="12"/>
  <c r="K69" i="12"/>
  <c r="J69" i="12"/>
  <c r="I69" i="12"/>
  <c r="H69" i="12"/>
  <c r="G69" i="12"/>
  <c r="F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G68" i="12"/>
  <c r="F68" i="12"/>
  <c r="C68" i="12"/>
  <c r="E68" i="12" s="1"/>
  <c r="B68" i="12"/>
  <c r="S67" i="12"/>
  <c r="R67" i="12"/>
  <c r="Q67" i="12"/>
  <c r="P67" i="12"/>
  <c r="E67" i="12"/>
  <c r="U67" i="12" s="1"/>
  <c r="T66" i="12"/>
  <c r="S66" i="12"/>
  <c r="R66" i="12"/>
  <c r="Q66" i="12"/>
  <c r="P66" i="12"/>
  <c r="E66" i="12"/>
  <c r="U66" i="12" s="1"/>
  <c r="U65" i="12"/>
  <c r="T65" i="12"/>
  <c r="S65" i="12"/>
  <c r="R65" i="12"/>
  <c r="Q65" i="12"/>
  <c r="P65" i="12"/>
  <c r="E65" i="12"/>
  <c r="U64" i="12"/>
  <c r="T64" i="12"/>
  <c r="S64" i="12"/>
  <c r="R64" i="12"/>
  <c r="Q64" i="12"/>
  <c r="P64" i="12"/>
  <c r="E64" i="12"/>
  <c r="S63" i="12"/>
  <c r="R63" i="12"/>
  <c r="Q63" i="12"/>
  <c r="P63" i="12"/>
  <c r="E63" i="12"/>
  <c r="T63" i="12" s="1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U60" i="12"/>
  <c r="S60" i="12"/>
  <c r="R60" i="12"/>
  <c r="Q60" i="12"/>
  <c r="P60" i="12"/>
  <c r="E60" i="12"/>
  <c r="T60" i="12" s="1"/>
  <c r="S59" i="12"/>
  <c r="R59" i="12"/>
  <c r="Q59" i="12"/>
  <c r="P59" i="12"/>
  <c r="E59" i="12"/>
  <c r="U59" i="12" s="1"/>
  <c r="U58" i="12"/>
  <c r="T58" i="12"/>
  <c r="S58" i="12"/>
  <c r="R58" i="12"/>
  <c r="Q58" i="12"/>
  <c r="P58" i="12"/>
  <c r="E58" i="12"/>
  <c r="S57" i="12"/>
  <c r="R57" i="12"/>
  <c r="Q57" i="12"/>
  <c r="P57" i="12"/>
  <c r="E57" i="12"/>
  <c r="U57" i="12" s="1"/>
  <c r="O55" i="12"/>
  <c r="N55" i="12"/>
  <c r="M55" i="12"/>
  <c r="L55" i="12"/>
  <c r="K55" i="12"/>
  <c r="J55" i="12"/>
  <c r="I55" i="12"/>
  <c r="H55" i="12"/>
  <c r="G55" i="12"/>
  <c r="F55" i="12"/>
  <c r="C55" i="12"/>
  <c r="B55" i="12"/>
  <c r="T54" i="12"/>
  <c r="S54" i="12"/>
  <c r="R54" i="12"/>
  <c r="Q54" i="12"/>
  <c r="P54" i="12"/>
  <c r="E54" i="12"/>
  <c r="U54" i="12" s="1"/>
  <c r="U53" i="12"/>
  <c r="T53" i="12"/>
  <c r="S53" i="12"/>
  <c r="R53" i="12"/>
  <c r="Q53" i="12"/>
  <c r="P53" i="12"/>
  <c r="E53" i="12"/>
  <c r="U52" i="12"/>
  <c r="T52" i="12"/>
  <c r="S52" i="12"/>
  <c r="R52" i="12"/>
  <c r="Q52" i="12"/>
  <c r="P52" i="12"/>
  <c r="E52" i="12"/>
  <c r="S51" i="12"/>
  <c r="R51" i="12"/>
  <c r="Q51" i="12"/>
  <c r="P51" i="12"/>
  <c r="E51" i="12"/>
  <c r="U51" i="12" s="1"/>
  <c r="S50" i="12"/>
  <c r="R50" i="12"/>
  <c r="Q50" i="12"/>
  <c r="P50" i="12"/>
  <c r="E50" i="12"/>
  <c r="U49" i="12"/>
  <c r="S49" i="12"/>
  <c r="R49" i="12"/>
  <c r="Q49" i="12"/>
  <c r="P49" i="12"/>
  <c r="E49" i="12"/>
  <c r="T49" i="12" s="1"/>
  <c r="S48" i="12"/>
  <c r="R48" i="12"/>
  <c r="Q48" i="12"/>
  <c r="P48" i="12"/>
  <c r="E48" i="12"/>
  <c r="U48" i="12" s="1"/>
  <c r="S47" i="12"/>
  <c r="R47" i="12"/>
  <c r="Q47" i="12"/>
  <c r="P47" i="12"/>
  <c r="E47" i="12"/>
  <c r="U47" i="12" s="1"/>
  <c r="S46" i="12"/>
  <c r="R46" i="12"/>
  <c r="Q46" i="12"/>
  <c r="P46" i="12"/>
  <c r="E46" i="12"/>
  <c r="U46" i="12" s="1"/>
  <c r="U45" i="12"/>
  <c r="T45" i="12"/>
  <c r="S45" i="12"/>
  <c r="R45" i="12"/>
  <c r="Q45" i="12"/>
  <c r="P45" i="12"/>
  <c r="E45" i="12"/>
  <c r="U44" i="12"/>
  <c r="T44" i="12"/>
  <c r="S44" i="12"/>
  <c r="R44" i="12"/>
  <c r="Q44" i="12"/>
  <c r="P44" i="12"/>
  <c r="E44" i="12"/>
  <c r="O42" i="12"/>
  <c r="N42" i="12"/>
  <c r="M42" i="12"/>
  <c r="S42" i="12" s="1"/>
  <c r="L42" i="12"/>
  <c r="R42" i="12" s="1"/>
  <c r="K42" i="12"/>
  <c r="J42" i="12"/>
  <c r="I42" i="12"/>
  <c r="Q42" i="12" s="1"/>
  <c r="H42" i="12"/>
  <c r="G42" i="12"/>
  <c r="F42" i="12"/>
  <c r="C42" i="12"/>
  <c r="E42" i="12" s="1"/>
  <c r="B42" i="12"/>
  <c r="U41" i="12"/>
  <c r="T41" i="12"/>
  <c r="S41" i="12"/>
  <c r="R41" i="12"/>
  <c r="Q41" i="12"/>
  <c r="P41" i="12"/>
  <c r="E41" i="12"/>
  <c r="T40" i="12"/>
  <c r="S40" i="12"/>
  <c r="R40" i="12"/>
  <c r="Q40" i="12"/>
  <c r="P40" i="12"/>
  <c r="E40" i="12"/>
  <c r="U40" i="12" s="1"/>
  <c r="S39" i="12"/>
  <c r="R39" i="12"/>
  <c r="Q39" i="12"/>
  <c r="P39" i="12"/>
  <c r="E39" i="12"/>
  <c r="U38" i="12"/>
  <c r="S38" i="12"/>
  <c r="R38" i="12"/>
  <c r="Q38" i="12"/>
  <c r="P38" i="12"/>
  <c r="E38" i="12"/>
  <c r="T38" i="12" s="1"/>
  <c r="U37" i="12"/>
  <c r="T37" i="12"/>
  <c r="S37" i="12"/>
  <c r="R37" i="12"/>
  <c r="Q37" i="12"/>
  <c r="P37" i="12"/>
  <c r="E37" i="12"/>
  <c r="S35" i="12"/>
  <c r="Q35" i="12"/>
  <c r="O35" i="12"/>
  <c r="N35" i="12"/>
  <c r="R35" i="12" s="1"/>
  <c r="M35" i="12"/>
  <c r="L35" i="12"/>
  <c r="K35" i="12"/>
  <c r="J35" i="12"/>
  <c r="I35" i="12"/>
  <c r="H35" i="12"/>
  <c r="G35" i="12"/>
  <c r="F35" i="12"/>
  <c r="C35" i="12"/>
  <c r="B35" i="12"/>
  <c r="E35" i="12" s="1"/>
  <c r="U34" i="12"/>
  <c r="T34" i="12"/>
  <c r="S34" i="12"/>
  <c r="R34" i="12"/>
  <c r="Q34" i="12"/>
  <c r="P34" i="12"/>
  <c r="E34" i="12"/>
  <c r="O32" i="12"/>
  <c r="N32" i="12"/>
  <c r="R32" i="12" s="1"/>
  <c r="M32" i="12"/>
  <c r="S32" i="12" s="1"/>
  <c r="L32" i="12"/>
  <c r="K32" i="12"/>
  <c r="J32" i="12"/>
  <c r="I32" i="12"/>
  <c r="H32" i="12"/>
  <c r="G32" i="12"/>
  <c r="F32" i="12"/>
  <c r="E32" i="12"/>
  <c r="C32" i="12"/>
  <c r="B32" i="12"/>
  <c r="U31" i="12"/>
  <c r="T31" i="12"/>
  <c r="S31" i="12"/>
  <c r="R31" i="12"/>
  <c r="Q31" i="12"/>
  <c r="P31" i="12"/>
  <c r="E31" i="12"/>
  <c r="S30" i="12"/>
  <c r="R30" i="12"/>
  <c r="Q30" i="12"/>
  <c r="P30" i="12"/>
  <c r="E30" i="12"/>
  <c r="U30" i="12" s="1"/>
  <c r="S29" i="12"/>
  <c r="R29" i="12"/>
  <c r="Q29" i="12"/>
  <c r="P29" i="12"/>
  <c r="E29" i="12"/>
  <c r="U29" i="12" s="1"/>
  <c r="U28" i="12"/>
  <c r="T28" i="12"/>
  <c r="S28" i="12"/>
  <c r="R28" i="12"/>
  <c r="Q28" i="12"/>
  <c r="P28" i="12"/>
  <c r="E28" i="12"/>
  <c r="W26" i="12"/>
  <c r="V26" i="12"/>
  <c r="O26" i="12"/>
  <c r="N26" i="12"/>
  <c r="M26" i="12"/>
  <c r="S26" i="12" s="1"/>
  <c r="L26" i="12"/>
  <c r="R26" i="12" s="1"/>
  <c r="K26" i="12"/>
  <c r="J26" i="12"/>
  <c r="I26" i="12"/>
  <c r="H26" i="12"/>
  <c r="G26" i="12"/>
  <c r="F26" i="12"/>
  <c r="C26" i="12"/>
  <c r="B26" i="12"/>
  <c r="S25" i="12"/>
  <c r="R25" i="12"/>
  <c r="Q25" i="12"/>
  <c r="P25" i="12"/>
  <c r="E25" i="12"/>
  <c r="T25" i="12" s="1"/>
  <c r="T24" i="12"/>
  <c r="S24" i="12"/>
  <c r="R24" i="12"/>
  <c r="Q24" i="12"/>
  <c r="P24" i="12"/>
  <c r="E24" i="12"/>
  <c r="U24" i="12" s="1"/>
  <c r="U23" i="12"/>
  <c r="T23" i="12"/>
  <c r="S23" i="12"/>
  <c r="R23" i="12"/>
  <c r="Q23" i="12"/>
  <c r="P23" i="12"/>
  <c r="E23" i="12"/>
  <c r="U22" i="12"/>
  <c r="T22" i="12"/>
  <c r="S22" i="12"/>
  <c r="R22" i="12"/>
  <c r="Q22" i="12"/>
  <c r="P22" i="12"/>
  <c r="E22" i="12"/>
  <c r="S21" i="12"/>
  <c r="R21" i="12"/>
  <c r="Q21" i="12"/>
  <c r="P21" i="12"/>
  <c r="E21" i="12"/>
  <c r="U21" i="12" s="1"/>
  <c r="S20" i="12"/>
  <c r="R20" i="12"/>
  <c r="Q20" i="12"/>
  <c r="P20" i="12"/>
  <c r="E20" i="12"/>
  <c r="U19" i="12"/>
  <c r="S19" i="12"/>
  <c r="R19" i="12"/>
  <c r="Q19" i="12"/>
  <c r="P19" i="12"/>
  <c r="E19" i="12"/>
  <c r="T19" i="12" s="1"/>
  <c r="S17" i="12"/>
  <c r="O17" i="12"/>
  <c r="N17" i="12"/>
  <c r="R17" i="12" s="1"/>
  <c r="M17" i="12"/>
  <c r="L17" i="12"/>
  <c r="K17" i="12"/>
  <c r="J17" i="12"/>
  <c r="I17" i="12"/>
  <c r="Q17" i="12" s="1"/>
  <c r="H17" i="12"/>
  <c r="G17" i="12"/>
  <c r="F17" i="12"/>
  <c r="E17" i="12"/>
  <c r="C17" i="12"/>
  <c r="B17" i="12"/>
  <c r="S16" i="12"/>
  <c r="R16" i="12"/>
  <c r="Q16" i="12"/>
  <c r="P16" i="12"/>
  <c r="E16" i="12"/>
  <c r="T16" i="12" s="1"/>
  <c r="S15" i="12"/>
  <c r="R15" i="12"/>
  <c r="Q15" i="12"/>
  <c r="P15" i="12"/>
  <c r="E15" i="12"/>
  <c r="U15" i="12" s="1"/>
  <c r="S14" i="12"/>
  <c r="R14" i="12"/>
  <c r="Q14" i="12"/>
  <c r="P14" i="12"/>
  <c r="E14" i="12"/>
  <c r="T14" i="12" s="1"/>
  <c r="U13" i="12"/>
  <c r="T13" i="12"/>
  <c r="S13" i="12"/>
  <c r="R13" i="12"/>
  <c r="Q13" i="12"/>
  <c r="P13" i="12"/>
  <c r="E13" i="12"/>
  <c r="U12" i="12"/>
  <c r="T12" i="12"/>
  <c r="S12" i="12"/>
  <c r="R12" i="12"/>
  <c r="Q12" i="12"/>
  <c r="P12" i="12"/>
  <c r="E12" i="12"/>
  <c r="U11" i="12"/>
  <c r="T11" i="12"/>
  <c r="S11" i="12"/>
  <c r="R11" i="12"/>
  <c r="Q11" i="12"/>
  <c r="P11" i="12"/>
  <c r="E11" i="12"/>
  <c r="T10" i="12"/>
  <c r="S10" i="12"/>
  <c r="R10" i="12"/>
  <c r="Q10" i="12"/>
  <c r="P10" i="12"/>
  <c r="E10" i="12"/>
  <c r="S9" i="12"/>
  <c r="R9" i="12"/>
  <c r="Q9" i="12"/>
  <c r="P9" i="12"/>
  <c r="E9" i="12"/>
  <c r="U96" i="11"/>
  <c r="S96" i="11"/>
  <c r="R96" i="11"/>
  <c r="Q96" i="11"/>
  <c r="P96" i="11"/>
  <c r="E96" i="11"/>
  <c r="T96" i="11" s="1"/>
  <c r="U95" i="11"/>
  <c r="T95" i="11"/>
  <c r="S95" i="11"/>
  <c r="R95" i="11"/>
  <c r="Q95" i="11"/>
  <c r="P95" i="11"/>
  <c r="E95" i="11"/>
  <c r="U94" i="11"/>
  <c r="S94" i="11"/>
  <c r="R94" i="11"/>
  <c r="Q94" i="11"/>
  <c r="P94" i="11"/>
  <c r="E94" i="11"/>
  <c r="T94" i="11" s="1"/>
  <c r="U93" i="11"/>
  <c r="T93" i="11"/>
  <c r="S93" i="11"/>
  <c r="R93" i="11"/>
  <c r="Q93" i="11"/>
  <c r="P93" i="11"/>
  <c r="E93" i="11"/>
  <c r="U92" i="11"/>
  <c r="T92" i="11"/>
  <c r="S92" i="11"/>
  <c r="R92" i="11"/>
  <c r="Q92" i="11"/>
  <c r="P92" i="11"/>
  <c r="E92" i="11"/>
  <c r="U91" i="11"/>
  <c r="T91" i="11"/>
  <c r="S91" i="11"/>
  <c r="R91" i="11"/>
  <c r="Q91" i="11"/>
  <c r="P91" i="11"/>
  <c r="E91" i="11"/>
  <c r="T90" i="11"/>
  <c r="S90" i="11"/>
  <c r="R90" i="11"/>
  <c r="Q90" i="11"/>
  <c r="P90" i="11"/>
  <c r="E90" i="11"/>
  <c r="U90" i="11" s="1"/>
  <c r="S89" i="11"/>
  <c r="R89" i="11"/>
  <c r="Q89" i="11"/>
  <c r="P89" i="11"/>
  <c r="E89" i="11"/>
  <c r="S88" i="11"/>
  <c r="R88" i="11"/>
  <c r="Q88" i="11"/>
  <c r="Q87" i="11" s="1"/>
  <c r="P88" i="11"/>
  <c r="P87" i="11" s="1"/>
  <c r="E88" i="11"/>
  <c r="O75" i="11"/>
  <c r="N75" i="11"/>
  <c r="M75" i="11"/>
  <c r="L75" i="11"/>
  <c r="K75" i="11"/>
  <c r="J75" i="11"/>
  <c r="I75" i="11"/>
  <c r="H75" i="11"/>
  <c r="G75" i="11"/>
  <c r="F75" i="11"/>
  <c r="C75" i="11"/>
  <c r="B75" i="11"/>
  <c r="O74" i="11"/>
  <c r="N74" i="11"/>
  <c r="M74" i="11"/>
  <c r="S74" i="11" s="1"/>
  <c r="L74" i="11"/>
  <c r="R74" i="11" s="1"/>
  <c r="K74" i="11"/>
  <c r="J74" i="11"/>
  <c r="I74" i="11"/>
  <c r="H74" i="11"/>
  <c r="P74" i="11" s="1"/>
  <c r="G74" i="11"/>
  <c r="F74" i="11"/>
  <c r="E74" i="11"/>
  <c r="C74" i="11"/>
  <c r="B74" i="11"/>
  <c r="O73" i="11"/>
  <c r="N73" i="11"/>
  <c r="M73" i="11"/>
  <c r="S73" i="11" s="1"/>
  <c r="L73" i="11"/>
  <c r="R73" i="11" s="1"/>
  <c r="K73" i="11"/>
  <c r="J73" i="11"/>
  <c r="I73" i="11"/>
  <c r="Q73" i="11" s="1"/>
  <c r="H73" i="11"/>
  <c r="P73" i="11" s="1"/>
  <c r="G73" i="11"/>
  <c r="F73" i="11"/>
  <c r="C73" i="11"/>
  <c r="E73" i="11" s="1"/>
  <c r="B73" i="11"/>
  <c r="T72" i="11"/>
  <c r="S72" i="11"/>
  <c r="R72" i="11"/>
  <c r="Q72" i="11"/>
  <c r="P72" i="11"/>
  <c r="E72" i="11"/>
  <c r="U72" i="11" s="1"/>
  <c r="S71" i="11"/>
  <c r="R71" i="11"/>
  <c r="Q71" i="11"/>
  <c r="P71" i="11"/>
  <c r="E71" i="11"/>
  <c r="O69" i="11"/>
  <c r="N69" i="11"/>
  <c r="M69" i="1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Q68" i="11" s="1"/>
  <c r="H68" i="11"/>
  <c r="G68" i="11"/>
  <c r="F68" i="11"/>
  <c r="E68" i="11"/>
  <c r="C68" i="11"/>
  <c r="B68" i="11"/>
  <c r="T67" i="11"/>
  <c r="S67" i="11"/>
  <c r="R67" i="11"/>
  <c r="Q67" i="11"/>
  <c r="P67" i="11"/>
  <c r="E67" i="11"/>
  <c r="U67" i="11" s="1"/>
  <c r="S66" i="11"/>
  <c r="R66" i="11"/>
  <c r="Q66" i="11"/>
  <c r="P66" i="11"/>
  <c r="E66" i="11"/>
  <c r="S65" i="11"/>
  <c r="R65" i="11"/>
  <c r="Q65" i="11"/>
  <c r="P65" i="11"/>
  <c r="E65" i="11"/>
  <c r="T65" i="11" s="1"/>
  <c r="S64" i="11"/>
  <c r="R64" i="11"/>
  <c r="Q64" i="11"/>
  <c r="P64" i="11"/>
  <c r="E64" i="11"/>
  <c r="T64" i="11" s="1"/>
  <c r="U63" i="11"/>
  <c r="T63" i="11"/>
  <c r="S63" i="11"/>
  <c r="R63" i="11"/>
  <c r="Q63" i="11"/>
  <c r="P63" i="11"/>
  <c r="E63" i="11"/>
  <c r="O61" i="11"/>
  <c r="N61" i="11"/>
  <c r="M61" i="11"/>
  <c r="S61" i="11" s="1"/>
  <c r="L61" i="11"/>
  <c r="R61" i="11" s="1"/>
  <c r="K61" i="11"/>
  <c r="J61" i="11"/>
  <c r="I61" i="11"/>
  <c r="H61" i="11"/>
  <c r="C61" i="11"/>
  <c r="B61" i="11"/>
  <c r="U60" i="11"/>
  <c r="T60" i="11"/>
  <c r="S60" i="11"/>
  <c r="R60" i="11"/>
  <c r="Q60" i="11"/>
  <c r="P60" i="11"/>
  <c r="E60" i="11"/>
  <c r="U59" i="11"/>
  <c r="T59" i="11"/>
  <c r="S59" i="11"/>
  <c r="R59" i="11"/>
  <c r="Q59" i="11"/>
  <c r="P59" i="11"/>
  <c r="E59" i="11"/>
  <c r="S58" i="11"/>
  <c r="R58" i="11"/>
  <c r="Q58" i="11"/>
  <c r="P58" i="11"/>
  <c r="E58" i="11"/>
  <c r="U58" i="11" s="1"/>
  <c r="S57" i="11"/>
  <c r="R57" i="11"/>
  <c r="Q57" i="11"/>
  <c r="P57" i="11"/>
  <c r="E57" i="11"/>
  <c r="O55" i="11"/>
  <c r="N55" i="11"/>
  <c r="M55" i="11"/>
  <c r="S55" i="11" s="1"/>
  <c r="L55" i="11"/>
  <c r="R55" i="11" s="1"/>
  <c r="K55" i="11"/>
  <c r="J55" i="11"/>
  <c r="I55" i="11"/>
  <c r="H55" i="11"/>
  <c r="G55" i="11"/>
  <c r="F55" i="11"/>
  <c r="C55" i="11"/>
  <c r="B55" i="11"/>
  <c r="S54" i="11"/>
  <c r="R54" i="11"/>
  <c r="Q54" i="11"/>
  <c r="P54" i="11"/>
  <c r="E54" i="11"/>
  <c r="S53" i="11"/>
  <c r="R53" i="11"/>
  <c r="Q53" i="11"/>
  <c r="P53" i="11"/>
  <c r="E53" i="11"/>
  <c r="T53" i="11" s="1"/>
  <c r="S52" i="11"/>
  <c r="R52" i="11"/>
  <c r="Q52" i="11"/>
  <c r="P52" i="11"/>
  <c r="E52" i="11"/>
  <c r="U52" i="11" s="1"/>
  <c r="S51" i="11"/>
  <c r="R51" i="11"/>
  <c r="Q51" i="11"/>
  <c r="P51" i="11"/>
  <c r="E51" i="11"/>
  <c r="U51" i="11" s="1"/>
  <c r="U50" i="11"/>
  <c r="T50" i="11"/>
  <c r="S50" i="11"/>
  <c r="R50" i="11"/>
  <c r="Q50" i="11"/>
  <c r="P50" i="11"/>
  <c r="E50" i="11"/>
  <c r="U49" i="11"/>
  <c r="S49" i="11"/>
  <c r="R49" i="11"/>
  <c r="Q49" i="11"/>
  <c r="P49" i="11"/>
  <c r="E49" i="11"/>
  <c r="T49" i="11" s="1"/>
  <c r="S48" i="11"/>
  <c r="R48" i="11"/>
  <c r="Q48" i="11"/>
  <c r="P48" i="11"/>
  <c r="E48" i="11"/>
  <c r="U48" i="11" s="1"/>
  <c r="S47" i="11"/>
  <c r="R47" i="11"/>
  <c r="Q47" i="11"/>
  <c r="P47" i="11"/>
  <c r="E47" i="11"/>
  <c r="U47" i="11" s="1"/>
  <c r="S46" i="11"/>
  <c r="R46" i="11"/>
  <c r="Q46" i="11"/>
  <c r="P46" i="11"/>
  <c r="E46" i="11"/>
  <c r="S45" i="11"/>
  <c r="R45" i="11"/>
  <c r="Q45" i="11"/>
  <c r="P45" i="11"/>
  <c r="E45" i="11"/>
  <c r="U45" i="11" s="1"/>
  <c r="S44" i="11"/>
  <c r="R44" i="11"/>
  <c r="Q44" i="11"/>
  <c r="P44" i="11"/>
  <c r="E44" i="11"/>
  <c r="U44" i="11" s="1"/>
  <c r="O42" i="11"/>
  <c r="N42" i="11"/>
  <c r="M42" i="11"/>
  <c r="S42" i="11" s="1"/>
  <c r="L42" i="11"/>
  <c r="R42" i="11" s="1"/>
  <c r="K42" i="11"/>
  <c r="J42" i="11"/>
  <c r="I42" i="11"/>
  <c r="H42" i="11"/>
  <c r="G42" i="11"/>
  <c r="F42" i="11"/>
  <c r="C42" i="11"/>
  <c r="B42" i="11"/>
  <c r="E42" i="11" s="1"/>
  <c r="S41" i="11"/>
  <c r="R41" i="11"/>
  <c r="Q41" i="11"/>
  <c r="P41" i="11"/>
  <c r="E41" i="11"/>
  <c r="U41" i="11" s="1"/>
  <c r="S40" i="11"/>
  <c r="R40" i="11"/>
  <c r="Q40" i="11"/>
  <c r="P40" i="11"/>
  <c r="E40" i="11"/>
  <c r="U40" i="11" s="1"/>
  <c r="S39" i="11"/>
  <c r="R39" i="11"/>
  <c r="Q39" i="11"/>
  <c r="P39" i="11"/>
  <c r="E39" i="11"/>
  <c r="T39" i="11" s="1"/>
  <c r="U38" i="11"/>
  <c r="T38" i="11"/>
  <c r="S38" i="11"/>
  <c r="R38" i="11"/>
  <c r="Q38" i="11"/>
  <c r="P38" i="11"/>
  <c r="E38" i="11"/>
  <c r="U37" i="11"/>
  <c r="T37" i="11"/>
  <c r="S37" i="11"/>
  <c r="R37" i="11"/>
  <c r="Q37" i="11"/>
  <c r="P37" i="11"/>
  <c r="E37" i="11"/>
  <c r="R35" i="11"/>
  <c r="O35" i="11"/>
  <c r="N35" i="11"/>
  <c r="M35" i="11"/>
  <c r="L35" i="11"/>
  <c r="K35" i="11"/>
  <c r="J35" i="11"/>
  <c r="I35" i="11"/>
  <c r="Q35" i="11" s="1"/>
  <c r="H35" i="11"/>
  <c r="P35" i="11" s="1"/>
  <c r="G35" i="11"/>
  <c r="F35" i="11"/>
  <c r="E35" i="11"/>
  <c r="C35" i="11"/>
  <c r="B35" i="11"/>
  <c r="U34" i="11"/>
  <c r="T34" i="11"/>
  <c r="S34" i="11"/>
  <c r="R34" i="11"/>
  <c r="Q34" i="11"/>
  <c r="P34" i="11"/>
  <c r="E34" i="11"/>
  <c r="O32" i="11"/>
  <c r="N32" i="11"/>
  <c r="M32" i="11"/>
  <c r="S32" i="11" s="1"/>
  <c r="L32" i="11"/>
  <c r="R32" i="11" s="1"/>
  <c r="K32" i="11"/>
  <c r="J32" i="11"/>
  <c r="I32" i="11"/>
  <c r="Q32" i="11" s="1"/>
  <c r="H32" i="11"/>
  <c r="G32" i="11"/>
  <c r="F32" i="11"/>
  <c r="C32" i="11"/>
  <c r="B32" i="11"/>
  <c r="E32" i="11" s="1"/>
  <c r="U31" i="11"/>
  <c r="T31" i="11"/>
  <c r="S31" i="11"/>
  <c r="R31" i="11"/>
  <c r="Q31" i="11"/>
  <c r="P31" i="11"/>
  <c r="E31" i="11"/>
  <c r="S30" i="11"/>
  <c r="R30" i="11"/>
  <c r="Q30" i="11"/>
  <c r="P30" i="11"/>
  <c r="E30" i="11"/>
  <c r="U30" i="11" s="1"/>
  <c r="S29" i="11"/>
  <c r="R29" i="11"/>
  <c r="Q29" i="11"/>
  <c r="P29" i="11"/>
  <c r="E29" i="11"/>
  <c r="U28" i="11"/>
  <c r="S28" i="11"/>
  <c r="R28" i="11"/>
  <c r="Q28" i="11"/>
  <c r="P28" i="11"/>
  <c r="E28" i="11"/>
  <c r="T28" i="11" s="1"/>
  <c r="S26" i="11"/>
  <c r="O26" i="11"/>
  <c r="N26" i="11"/>
  <c r="R26" i="11" s="1"/>
  <c r="M26" i="11"/>
  <c r="L26" i="11"/>
  <c r="K26" i="11"/>
  <c r="J26" i="11"/>
  <c r="I26" i="11"/>
  <c r="H26" i="11"/>
  <c r="G26" i="11"/>
  <c r="F26" i="11"/>
  <c r="C26" i="11"/>
  <c r="B26" i="11"/>
  <c r="E26" i="11" s="1"/>
  <c r="S25" i="11"/>
  <c r="R25" i="11"/>
  <c r="Q25" i="11"/>
  <c r="P25" i="11"/>
  <c r="E25" i="11"/>
  <c r="T25" i="11" s="1"/>
  <c r="S24" i="11"/>
  <c r="R24" i="11"/>
  <c r="Q24" i="11"/>
  <c r="P24" i="11"/>
  <c r="E24" i="11"/>
  <c r="U24" i="11" s="1"/>
  <c r="S23" i="11"/>
  <c r="R23" i="11"/>
  <c r="Q23" i="11"/>
  <c r="P23" i="11"/>
  <c r="E23" i="11"/>
  <c r="T23" i="11" s="1"/>
  <c r="U22" i="11"/>
  <c r="T22" i="11"/>
  <c r="S22" i="11"/>
  <c r="R22" i="11"/>
  <c r="Q22" i="11"/>
  <c r="P22" i="11"/>
  <c r="E22" i="11"/>
  <c r="U21" i="11"/>
  <c r="T21" i="11"/>
  <c r="S21" i="11"/>
  <c r="R21" i="11"/>
  <c r="Q21" i="11"/>
  <c r="P21" i="11"/>
  <c r="E21" i="11"/>
  <c r="U20" i="11"/>
  <c r="T20" i="11"/>
  <c r="S20" i="11"/>
  <c r="R20" i="11"/>
  <c r="Q20" i="11"/>
  <c r="P20" i="11"/>
  <c r="E20" i="11"/>
  <c r="T19" i="11"/>
  <c r="S19" i="11"/>
  <c r="R19" i="11"/>
  <c r="Q19" i="11"/>
  <c r="P19" i="11"/>
  <c r="E19" i="11"/>
  <c r="U19" i="11" s="1"/>
  <c r="O17" i="11"/>
  <c r="N17" i="11"/>
  <c r="M17" i="11"/>
  <c r="L17" i="11"/>
  <c r="R17" i="11" s="1"/>
  <c r="K17" i="11"/>
  <c r="J17" i="11"/>
  <c r="I17" i="11"/>
  <c r="Q17" i="11" s="1"/>
  <c r="H17" i="11"/>
  <c r="P17" i="11" s="1"/>
  <c r="G17" i="11"/>
  <c r="F17" i="11"/>
  <c r="C17" i="11"/>
  <c r="E17" i="11" s="1"/>
  <c r="B17" i="11"/>
  <c r="S16" i="11"/>
  <c r="R16" i="11"/>
  <c r="Q16" i="11"/>
  <c r="P16" i="11"/>
  <c r="E16" i="11"/>
  <c r="U16" i="11" s="1"/>
  <c r="S15" i="11"/>
  <c r="R15" i="11"/>
  <c r="Q15" i="11"/>
  <c r="P15" i="11"/>
  <c r="E15" i="11"/>
  <c r="U14" i="11"/>
  <c r="S14" i="11"/>
  <c r="R14" i="11"/>
  <c r="Q14" i="11"/>
  <c r="P14" i="11"/>
  <c r="E14" i="11"/>
  <c r="T14" i="11" s="1"/>
  <c r="S13" i="11"/>
  <c r="R13" i="11"/>
  <c r="Q13" i="11"/>
  <c r="P13" i="11"/>
  <c r="E13" i="11"/>
  <c r="U13" i="11" s="1"/>
  <c r="S12" i="11"/>
  <c r="R12" i="11"/>
  <c r="Q12" i="11"/>
  <c r="P12" i="11"/>
  <c r="E12" i="11"/>
  <c r="U12" i="11" s="1"/>
  <c r="S11" i="11"/>
  <c r="R11" i="11"/>
  <c r="Q11" i="11"/>
  <c r="P11" i="11"/>
  <c r="E11" i="11"/>
  <c r="T11" i="11" s="1"/>
  <c r="U10" i="11"/>
  <c r="T10" i="11"/>
  <c r="S10" i="11"/>
  <c r="R10" i="11"/>
  <c r="Q10" i="11"/>
  <c r="P10" i="11"/>
  <c r="E10" i="11"/>
  <c r="U9" i="11"/>
  <c r="T9" i="11"/>
  <c r="S9" i="11"/>
  <c r="R9" i="11"/>
  <c r="Q9" i="11"/>
  <c r="P9" i="11"/>
  <c r="E9" i="11"/>
  <c r="S96" i="10"/>
  <c r="R96" i="10"/>
  <c r="Q96" i="10"/>
  <c r="P96" i="10"/>
  <c r="E96" i="10"/>
  <c r="U96" i="10" s="1"/>
  <c r="S95" i="10"/>
  <c r="R95" i="10"/>
  <c r="Q95" i="10"/>
  <c r="P95" i="10"/>
  <c r="E95" i="10"/>
  <c r="U94" i="10"/>
  <c r="S94" i="10"/>
  <c r="R94" i="10"/>
  <c r="Q94" i="10"/>
  <c r="P94" i="10"/>
  <c r="E94" i="10"/>
  <c r="T94" i="10" s="1"/>
  <c r="U93" i="10"/>
  <c r="T93" i="10"/>
  <c r="S93" i="10"/>
  <c r="R93" i="10"/>
  <c r="Q93" i="10"/>
  <c r="P93" i="10"/>
  <c r="E93" i="10"/>
  <c r="U92" i="10"/>
  <c r="T92" i="10"/>
  <c r="S92" i="10"/>
  <c r="R92" i="10"/>
  <c r="Q92" i="10"/>
  <c r="P92" i="10"/>
  <c r="E92" i="10"/>
  <c r="U91" i="10"/>
  <c r="S91" i="10"/>
  <c r="R91" i="10"/>
  <c r="Q91" i="10"/>
  <c r="P91" i="10"/>
  <c r="E91" i="10"/>
  <c r="T91" i="10" s="1"/>
  <c r="U90" i="10"/>
  <c r="T90" i="10"/>
  <c r="S90" i="10"/>
  <c r="R90" i="10"/>
  <c r="Q90" i="10"/>
  <c r="P90" i="10"/>
  <c r="E90" i="10"/>
  <c r="U89" i="10"/>
  <c r="T89" i="10"/>
  <c r="S89" i="10"/>
  <c r="R89" i="10"/>
  <c r="Q89" i="10"/>
  <c r="P89" i="10"/>
  <c r="E89" i="10"/>
  <c r="S88" i="10"/>
  <c r="R88" i="10"/>
  <c r="Q88" i="10"/>
  <c r="P88" i="10"/>
  <c r="E88" i="10"/>
  <c r="V75" i="10"/>
  <c r="O75" i="10"/>
  <c r="N75" i="10"/>
  <c r="M75" i="10"/>
  <c r="L75" i="10"/>
  <c r="K75" i="10"/>
  <c r="J75" i="10"/>
  <c r="I75" i="10"/>
  <c r="H75" i="10"/>
  <c r="G75" i="10"/>
  <c r="F75" i="10"/>
  <c r="C75" i="10"/>
  <c r="B75" i="10"/>
  <c r="O74" i="10"/>
  <c r="S74" i="10" s="1"/>
  <c r="N74" i="10"/>
  <c r="R74" i="10" s="1"/>
  <c r="M74" i="10"/>
  <c r="L74" i="10"/>
  <c r="K74" i="10"/>
  <c r="J74" i="10"/>
  <c r="I74" i="10"/>
  <c r="Q74" i="10" s="1"/>
  <c r="H74" i="10"/>
  <c r="P74" i="10" s="1"/>
  <c r="G74" i="10"/>
  <c r="F74" i="10"/>
  <c r="C74" i="10"/>
  <c r="B74" i="10"/>
  <c r="E74" i="10" s="1"/>
  <c r="O73" i="10"/>
  <c r="N73" i="10"/>
  <c r="M73" i="10"/>
  <c r="S73" i="10" s="1"/>
  <c r="L73" i="10"/>
  <c r="R73" i="10" s="1"/>
  <c r="K73" i="10"/>
  <c r="J73" i="10"/>
  <c r="I73" i="10"/>
  <c r="Q73" i="10" s="1"/>
  <c r="H73" i="10"/>
  <c r="P73" i="10" s="1"/>
  <c r="G73" i="10"/>
  <c r="F73" i="10"/>
  <c r="C73" i="10"/>
  <c r="E73" i="10" s="1"/>
  <c r="B73" i="10"/>
  <c r="S72" i="10"/>
  <c r="R72" i="10"/>
  <c r="Q72" i="10"/>
  <c r="P72" i="10"/>
  <c r="E72" i="10"/>
  <c r="U72" i="10" s="1"/>
  <c r="S71" i="10"/>
  <c r="R71" i="10"/>
  <c r="Q71" i="10"/>
  <c r="P71" i="10"/>
  <c r="E71" i="10"/>
  <c r="U71" i="10" s="1"/>
  <c r="V69" i="10"/>
  <c r="O69" i="10"/>
  <c r="N69" i="10"/>
  <c r="M69" i="10"/>
  <c r="L69" i="10"/>
  <c r="K69" i="10"/>
  <c r="J69" i="10"/>
  <c r="I69" i="10"/>
  <c r="H69" i="10"/>
  <c r="G69" i="10"/>
  <c r="F69" i="10"/>
  <c r="C69" i="10"/>
  <c r="B69" i="10"/>
  <c r="O68" i="10"/>
  <c r="N68" i="10"/>
  <c r="M68" i="10"/>
  <c r="S68" i="10" s="1"/>
  <c r="L68" i="10"/>
  <c r="R68" i="10" s="1"/>
  <c r="K68" i="10"/>
  <c r="J68" i="10"/>
  <c r="I68" i="10"/>
  <c r="Q68" i="10" s="1"/>
  <c r="H68" i="10"/>
  <c r="G68" i="10"/>
  <c r="F68" i="10"/>
  <c r="C68" i="10"/>
  <c r="B68" i="10"/>
  <c r="E68" i="10" s="1"/>
  <c r="S67" i="10"/>
  <c r="R67" i="10"/>
  <c r="Q67" i="10"/>
  <c r="P67" i="10"/>
  <c r="E67" i="10"/>
  <c r="U67" i="10" s="1"/>
  <c r="S66" i="10"/>
  <c r="R66" i="10"/>
  <c r="Q66" i="10"/>
  <c r="P66" i="10"/>
  <c r="E66" i="10"/>
  <c r="U66" i="10" s="1"/>
  <c r="S65" i="10"/>
  <c r="R65" i="10"/>
  <c r="Q65" i="10"/>
  <c r="P65" i="10"/>
  <c r="E65" i="10"/>
  <c r="T65" i="10" s="1"/>
  <c r="U64" i="10"/>
  <c r="T64" i="10"/>
  <c r="S64" i="10"/>
  <c r="R64" i="10"/>
  <c r="Q64" i="10"/>
  <c r="P64" i="10"/>
  <c r="E64" i="10"/>
  <c r="S63" i="10"/>
  <c r="R63" i="10"/>
  <c r="Q63" i="10"/>
  <c r="P63" i="10"/>
  <c r="E63" i="10"/>
  <c r="U63" i="10" s="1"/>
  <c r="O61" i="10"/>
  <c r="N61" i="10"/>
  <c r="M61" i="10"/>
  <c r="S61" i="10" s="1"/>
  <c r="L61" i="10"/>
  <c r="R61" i="10" s="1"/>
  <c r="K61" i="10"/>
  <c r="J61" i="10"/>
  <c r="I61" i="10"/>
  <c r="H61" i="10"/>
  <c r="C61" i="10"/>
  <c r="B61" i="10"/>
  <c r="E61" i="10" s="1"/>
  <c r="T60" i="10"/>
  <c r="S60" i="10"/>
  <c r="R60" i="10"/>
  <c r="Q60" i="10"/>
  <c r="P60" i="10"/>
  <c r="E60" i="10"/>
  <c r="U60" i="10" s="1"/>
  <c r="S59" i="10"/>
  <c r="R59" i="10"/>
  <c r="Q59" i="10"/>
  <c r="P59" i="10"/>
  <c r="E59" i="10"/>
  <c r="U59" i="10" s="1"/>
  <c r="S58" i="10"/>
  <c r="R58" i="10"/>
  <c r="Q58" i="10"/>
  <c r="P58" i="10"/>
  <c r="E58" i="10"/>
  <c r="U58" i="10" s="1"/>
  <c r="S57" i="10"/>
  <c r="R57" i="10"/>
  <c r="Q57" i="10"/>
  <c r="P57" i="10"/>
  <c r="E57" i="10"/>
  <c r="U57" i="10" s="1"/>
  <c r="O55" i="10"/>
  <c r="N55" i="10"/>
  <c r="M55" i="10"/>
  <c r="S55" i="10" s="1"/>
  <c r="L55" i="10"/>
  <c r="R55" i="10" s="1"/>
  <c r="K55" i="10"/>
  <c r="J55" i="10"/>
  <c r="I55" i="10"/>
  <c r="H55" i="10"/>
  <c r="G55" i="10"/>
  <c r="F55" i="10"/>
  <c r="C55" i="10"/>
  <c r="B55" i="10"/>
  <c r="S54" i="10"/>
  <c r="R54" i="10"/>
  <c r="Q54" i="10"/>
  <c r="P54" i="10"/>
  <c r="E54" i="10"/>
  <c r="U54" i="10" s="1"/>
  <c r="S53" i="10"/>
  <c r="R53" i="10"/>
  <c r="Q53" i="10"/>
  <c r="P53" i="10"/>
  <c r="E53" i="10"/>
  <c r="T53" i="10" s="1"/>
  <c r="U52" i="10"/>
  <c r="S52" i="10"/>
  <c r="R52" i="10"/>
  <c r="Q52" i="10"/>
  <c r="P52" i="10"/>
  <c r="E52" i="10"/>
  <c r="T52" i="10" s="1"/>
  <c r="T51" i="10"/>
  <c r="S51" i="10"/>
  <c r="R51" i="10"/>
  <c r="Q51" i="10"/>
  <c r="P51" i="10"/>
  <c r="E51" i="10"/>
  <c r="U51" i="10" s="1"/>
  <c r="T50" i="10"/>
  <c r="S50" i="10"/>
  <c r="R50" i="10"/>
  <c r="Q50" i="10"/>
  <c r="P50" i="10"/>
  <c r="E50" i="10"/>
  <c r="U50" i="10" s="1"/>
  <c r="U49" i="10"/>
  <c r="T49" i="10"/>
  <c r="S49" i="10"/>
  <c r="R49" i="10"/>
  <c r="Q49" i="10"/>
  <c r="P49" i="10"/>
  <c r="E49" i="10"/>
  <c r="S48" i="10"/>
  <c r="R48" i="10"/>
  <c r="Q48" i="10"/>
  <c r="P48" i="10"/>
  <c r="E48" i="10"/>
  <c r="U48" i="10" s="1"/>
  <c r="S47" i="10"/>
  <c r="R47" i="10"/>
  <c r="Q47" i="10"/>
  <c r="P47" i="10"/>
  <c r="E47" i="10"/>
  <c r="U47" i="10" s="1"/>
  <c r="S46" i="10"/>
  <c r="R46" i="10"/>
  <c r="Q46" i="10"/>
  <c r="P46" i="10"/>
  <c r="E46" i="10"/>
  <c r="U46" i="10" s="1"/>
  <c r="S45" i="10"/>
  <c r="R45" i="10"/>
  <c r="Q45" i="10"/>
  <c r="P45" i="10"/>
  <c r="E45" i="10"/>
  <c r="U45" i="10" s="1"/>
  <c r="S44" i="10"/>
  <c r="R44" i="10"/>
  <c r="Q44" i="10"/>
  <c r="P44" i="10"/>
  <c r="E44" i="10"/>
  <c r="T44" i="10" s="1"/>
  <c r="R42" i="10"/>
  <c r="O42" i="10"/>
  <c r="N42" i="10"/>
  <c r="M42" i="10"/>
  <c r="L42" i="10"/>
  <c r="K42" i="10"/>
  <c r="J42" i="10"/>
  <c r="I42" i="10"/>
  <c r="Q42" i="10" s="1"/>
  <c r="H42" i="10"/>
  <c r="P42" i="10" s="1"/>
  <c r="G42" i="10"/>
  <c r="F42" i="10"/>
  <c r="C42" i="10"/>
  <c r="E42" i="10" s="1"/>
  <c r="B42" i="10"/>
  <c r="U41" i="10"/>
  <c r="T41" i="10"/>
  <c r="S41" i="10"/>
  <c r="R41" i="10"/>
  <c r="Q41" i="10"/>
  <c r="P41" i="10"/>
  <c r="E41" i="10"/>
  <c r="T40" i="10"/>
  <c r="S40" i="10"/>
  <c r="R40" i="10"/>
  <c r="Q40" i="10"/>
  <c r="P40" i="10"/>
  <c r="E40" i="10"/>
  <c r="U40" i="10" s="1"/>
  <c r="S39" i="10"/>
  <c r="R39" i="10"/>
  <c r="Q39" i="10"/>
  <c r="P39" i="10"/>
  <c r="E39" i="10"/>
  <c r="U39" i="10" s="1"/>
  <c r="U38" i="10"/>
  <c r="T38" i="10"/>
  <c r="S38" i="10"/>
  <c r="R38" i="10"/>
  <c r="Q38" i="10"/>
  <c r="P38" i="10"/>
  <c r="E38" i="10"/>
  <c r="U37" i="10"/>
  <c r="T37" i="10"/>
  <c r="S37" i="10"/>
  <c r="R37" i="10"/>
  <c r="Q37" i="10"/>
  <c r="P37" i="10"/>
  <c r="E37" i="10"/>
  <c r="O35" i="10"/>
  <c r="N35" i="10"/>
  <c r="R35" i="10" s="1"/>
  <c r="M35" i="10"/>
  <c r="S35" i="10" s="1"/>
  <c r="L35" i="10"/>
  <c r="K35" i="10"/>
  <c r="J35" i="10"/>
  <c r="I35" i="10"/>
  <c r="Q35" i="10" s="1"/>
  <c r="H35" i="10"/>
  <c r="P35" i="10" s="1"/>
  <c r="G35" i="10"/>
  <c r="F35" i="10"/>
  <c r="E35" i="10"/>
  <c r="C35" i="10"/>
  <c r="B35" i="10"/>
  <c r="T34" i="10"/>
  <c r="S34" i="10"/>
  <c r="R34" i="10"/>
  <c r="Q34" i="10"/>
  <c r="U34" i="10" s="1"/>
  <c r="P34" i="10"/>
  <c r="E34" i="10"/>
  <c r="O32" i="10"/>
  <c r="N32" i="10"/>
  <c r="M32" i="10"/>
  <c r="S32" i="10" s="1"/>
  <c r="L32" i="10"/>
  <c r="R32" i="10" s="1"/>
  <c r="K32" i="10"/>
  <c r="J32" i="10"/>
  <c r="I32" i="10"/>
  <c r="H32" i="10"/>
  <c r="G32" i="10"/>
  <c r="F32" i="10"/>
  <c r="C32" i="10"/>
  <c r="B32" i="10"/>
  <c r="E32" i="10" s="1"/>
  <c r="U31" i="10"/>
  <c r="T31" i="10"/>
  <c r="S31" i="10"/>
  <c r="R31" i="10"/>
  <c r="Q31" i="10"/>
  <c r="P31" i="10"/>
  <c r="E31" i="10"/>
  <c r="S30" i="10"/>
  <c r="R30" i="10"/>
  <c r="Q30" i="10"/>
  <c r="P30" i="10"/>
  <c r="E30" i="10"/>
  <c r="U30" i="10" s="1"/>
  <c r="S29" i="10"/>
  <c r="R29" i="10"/>
  <c r="Q29" i="10"/>
  <c r="P29" i="10"/>
  <c r="E29" i="10"/>
  <c r="U29" i="10" s="1"/>
  <c r="S28" i="10"/>
  <c r="R28" i="10"/>
  <c r="Q28" i="10"/>
  <c r="P28" i="10"/>
  <c r="E28" i="10"/>
  <c r="T28" i="10" s="1"/>
  <c r="V26" i="10"/>
  <c r="O26" i="10"/>
  <c r="N26" i="10"/>
  <c r="M26" i="10"/>
  <c r="S26" i="10" s="1"/>
  <c r="L26" i="10"/>
  <c r="R26" i="10" s="1"/>
  <c r="K26" i="10"/>
  <c r="J26" i="10"/>
  <c r="I26" i="10"/>
  <c r="H26" i="10"/>
  <c r="P26" i="10" s="1"/>
  <c r="G26" i="10"/>
  <c r="F26" i="10"/>
  <c r="C26" i="10"/>
  <c r="E26" i="10" s="1"/>
  <c r="B26" i="10"/>
  <c r="S25" i="10"/>
  <c r="R25" i="10"/>
  <c r="Q25" i="10"/>
  <c r="P25" i="10"/>
  <c r="E25" i="10"/>
  <c r="U25" i="10" s="1"/>
  <c r="S24" i="10"/>
  <c r="R24" i="10"/>
  <c r="Q24" i="10"/>
  <c r="P24" i="10"/>
  <c r="E24" i="10"/>
  <c r="T24" i="10" s="1"/>
  <c r="U23" i="10"/>
  <c r="T23" i="10"/>
  <c r="S23" i="10"/>
  <c r="R23" i="10"/>
  <c r="Q23" i="10"/>
  <c r="P23" i="10"/>
  <c r="E23" i="10"/>
  <c r="T22" i="10"/>
  <c r="S22" i="10"/>
  <c r="R22" i="10"/>
  <c r="Q22" i="10"/>
  <c r="P22" i="10"/>
  <c r="E22" i="10"/>
  <c r="U22" i="10" s="1"/>
  <c r="U21" i="10"/>
  <c r="T21" i="10"/>
  <c r="S21" i="10"/>
  <c r="R21" i="10"/>
  <c r="Q21" i="10"/>
  <c r="P21" i="10"/>
  <c r="E21" i="10"/>
  <c r="U20" i="10"/>
  <c r="T20" i="10"/>
  <c r="S20" i="10"/>
  <c r="R20" i="10"/>
  <c r="Q20" i="10"/>
  <c r="P20" i="10"/>
  <c r="E20" i="10"/>
  <c r="U19" i="10"/>
  <c r="T19" i="10"/>
  <c r="S19" i="10"/>
  <c r="R19" i="10"/>
  <c r="Q19" i="10"/>
  <c r="P19" i="10"/>
  <c r="E19" i="10"/>
  <c r="O17" i="10"/>
  <c r="N17" i="10"/>
  <c r="R17" i="10" s="1"/>
  <c r="M17" i="10"/>
  <c r="S17" i="10" s="1"/>
  <c r="L17" i="10"/>
  <c r="K17" i="10"/>
  <c r="J17" i="10"/>
  <c r="I17" i="10"/>
  <c r="Q17" i="10" s="1"/>
  <c r="H17" i="10"/>
  <c r="P17" i="10" s="1"/>
  <c r="G17" i="10"/>
  <c r="F17" i="10"/>
  <c r="E17" i="10"/>
  <c r="C17" i="10"/>
  <c r="B17" i="10"/>
  <c r="U16" i="10"/>
  <c r="T16" i="10"/>
  <c r="S16" i="10"/>
  <c r="R16" i="10"/>
  <c r="Q16" i="10"/>
  <c r="P16" i="10"/>
  <c r="E16" i="10"/>
  <c r="S15" i="10"/>
  <c r="R15" i="10"/>
  <c r="Q15" i="10"/>
  <c r="P15" i="10"/>
  <c r="E15" i="10"/>
  <c r="U15" i="10" s="1"/>
  <c r="S14" i="10"/>
  <c r="R14" i="10"/>
  <c r="Q14" i="10"/>
  <c r="P14" i="10"/>
  <c r="E14" i="10"/>
  <c r="U14" i="10" s="1"/>
  <c r="S13" i="10"/>
  <c r="R13" i="10"/>
  <c r="Q13" i="10"/>
  <c r="P13" i="10"/>
  <c r="E13" i="10"/>
  <c r="T13" i="10" s="1"/>
  <c r="U12" i="10"/>
  <c r="T12" i="10"/>
  <c r="S12" i="10"/>
  <c r="R12" i="10"/>
  <c r="Q12" i="10"/>
  <c r="P12" i="10"/>
  <c r="E12" i="10"/>
  <c r="T11" i="10"/>
  <c r="S11" i="10"/>
  <c r="R11" i="10"/>
  <c r="Q11" i="10"/>
  <c r="P11" i="10"/>
  <c r="E11" i="10"/>
  <c r="U11" i="10" s="1"/>
  <c r="U10" i="10"/>
  <c r="T10" i="10"/>
  <c r="S10" i="10"/>
  <c r="R10" i="10"/>
  <c r="Q10" i="10"/>
  <c r="P10" i="10"/>
  <c r="E10" i="10"/>
  <c r="U9" i="10"/>
  <c r="T9" i="10"/>
  <c r="S9" i="10"/>
  <c r="R9" i="10"/>
  <c r="Q9" i="10"/>
  <c r="P9" i="10"/>
  <c r="E9" i="10"/>
  <c r="U96" i="9"/>
  <c r="T96" i="9"/>
  <c r="S96" i="9"/>
  <c r="R96" i="9"/>
  <c r="Q96" i="9"/>
  <c r="P96" i="9"/>
  <c r="E96" i="9"/>
  <c r="S95" i="9"/>
  <c r="R95" i="9"/>
  <c r="Q95" i="9"/>
  <c r="P95" i="9"/>
  <c r="E95" i="9"/>
  <c r="U95" i="9" s="1"/>
  <c r="S94" i="9"/>
  <c r="R94" i="9"/>
  <c r="Q94" i="9"/>
  <c r="P94" i="9"/>
  <c r="E94" i="9"/>
  <c r="U94" i="9" s="1"/>
  <c r="S93" i="9"/>
  <c r="R93" i="9"/>
  <c r="Q93" i="9"/>
  <c r="P93" i="9"/>
  <c r="E93" i="9"/>
  <c r="T93" i="9" s="1"/>
  <c r="U92" i="9"/>
  <c r="T92" i="9"/>
  <c r="S92" i="9"/>
  <c r="R92" i="9"/>
  <c r="Q92" i="9"/>
  <c r="P92" i="9"/>
  <c r="E92" i="9"/>
  <c r="T91" i="9"/>
  <c r="S91" i="9"/>
  <c r="R91" i="9"/>
  <c r="Q91" i="9"/>
  <c r="P91" i="9"/>
  <c r="E91" i="9"/>
  <c r="U91" i="9" s="1"/>
  <c r="U90" i="9"/>
  <c r="T90" i="9"/>
  <c r="S90" i="9"/>
  <c r="R90" i="9"/>
  <c r="Q90" i="9"/>
  <c r="P90" i="9"/>
  <c r="E90" i="9"/>
  <c r="U89" i="9"/>
  <c r="T89" i="9"/>
  <c r="S89" i="9"/>
  <c r="R89" i="9"/>
  <c r="Q89" i="9"/>
  <c r="P89" i="9"/>
  <c r="E89" i="9"/>
  <c r="U88" i="9"/>
  <c r="T88" i="9"/>
  <c r="S88" i="9"/>
  <c r="R88" i="9"/>
  <c r="Q88" i="9"/>
  <c r="Q87" i="9" s="1"/>
  <c r="P88" i="9"/>
  <c r="E88" i="9"/>
  <c r="V75" i="9"/>
  <c r="O75" i="9"/>
  <c r="S75" i="9" s="1"/>
  <c r="N75" i="9"/>
  <c r="M75" i="9"/>
  <c r="L75" i="9"/>
  <c r="K75" i="9"/>
  <c r="J75" i="9"/>
  <c r="I75" i="9"/>
  <c r="H75" i="9"/>
  <c r="G75" i="9"/>
  <c r="F75" i="9"/>
  <c r="C75" i="9"/>
  <c r="B75" i="9"/>
  <c r="S74" i="9"/>
  <c r="R74" i="9"/>
  <c r="O74" i="9"/>
  <c r="N74" i="9"/>
  <c r="M74" i="9"/>
  <c r="L74" i="9"/>
  <c r="K74" i="9"/>
  <c r="J74" i="9"/>
  <c r="I74" i="9"/>
  <c r="Q74" i="9" s="1"/>
  <c r="H74" i="9"/>
  <c r="P74" i="9" s="1"/>
  <c r="G74" i="9"/>
  <c r="F74" i="9"/>
  <c r="C74" i="9"/>
  <c r="B74" i="9"/>
  <c r="E74" i="9" s="1"/>
  <c r="S73" i="9"/>
  <c r="O73" i="9"/>
  <c r="N73" i="9"/>
  <c r="M73" i="9"/>
  <c r="L73" i="9"/>
  <c r="R73" i="9" s="1"/>
  <c r="K73" i="9"/>
  <c r="J73" i="9"/>
  <c r="I73" i="9"/>
  <c r="Q73" i="9" s="1"/>
  <c r="H73" i="9"/>
  <c r="P73" i="9" s="1"/>
  <c r="G73" i="9"/>
  <c r="F73" i="9"/>
  <c r="C73" i="9"/>
  <c r="B73" i="9"/>
  <c r="E73" i="9" s="1"/>
  <c r="T72" i="9"/>
  <c r="S72" i="9"/>
  <c r="R72" i="9"/>
  <c r="Q72" i="9"/>
  <c r="P72" i="9"/>
  <c r="E72" i="9"/>
  <c r="U72" i="9" s="1"/>
  <c r="U71" i="9"/>
  <c r="T71" i="9"/>
  <c r="S71" i="9"/>
  <c r="R71" i="9"/>
  <c r="Q71" i="9"/>
  <c r="P71" i="9"/>
  <c r="E71" i="9"/>
  <c r="V69" i="9"/>
  <c r="O69" i="9"/>
  <c r="N69" i="9"/>
  <c r="M69" i="9"/>
  <c r="L69" i="9"/>
  <c r="K69" i="9"/>
  <c r="J69" i="9"/>
  <c r="I69" i="9"/>
  <c r="H69" i="9"/>
  <c r="G69" i="9"/>
  <c r="F69" i="9"/>
  <c r="C69" i="9"/>
  <c r="B69" i="9"/>
  <c r="O68" i="9"/>
  <c r="N68" i="9"/>
  <c r="M68" i="9"/>
  <c r="S68" i="9" s="1"/>
  <c r="L68" i="9"/>
  <c r="R68" i="9" s="1"/>
  <c r="K68" i="9"/>
  <c r="J68" i="9"/>
  <c r="I68" i="9"/>
  <c r="Q68" i="9" s="1"/>
  <c r="H68" i="9"/>
  <c r="G68" i="9"/>
  <c r="F68" i="9"/>
  <c r="E68" i="9"/>
  <c r="C68" i="9"/>
  <c r="B68" i="9"/>
  <c r="U67" i="9"/>
  <c r="T67" i="9"/>
  <c r="S67" i="9"/>
  <c r="R67" i="9"/>
  <c r="Q67" i="9"/>
  <c r="P67" i="9"/>
  <c r="E67" i="9"/>
  <c r="T66" i="9"/>
  <c r="S66" i="9"/>
  <c r="R66" i="9"/>
  <c r="Q66" i="9"/>
  <c r="P66" i="9"/>
  <c r="E66" i="9"/>
  <c r="U66" i="9" s="1"/>
  <c r="U65" i="9"/>
  <c r="T65" i="9"/>
  <c r="S65" i="9"/>
  <c r="R65" i="9"/>
  <c r="Q65" i="9"/>
  <c r="P65" i="9"/>
  <c r="E65" i="9"/>
  <c r="S64" i="9"/>
  <c r="R64" i="9"/>
  <c r="Q64" i="9"/>
  <c r="P64" i="9"/>
  <c r="E64" i="9"/>
  <c r="T64" i="9" s="1"/>
  <c r="S63" i="9"/>
  <c r="R63" i="9"/>
  <c r="Q63" i="9"/>
  <c r="P63" i="9"/>
  <c r="E63" i="9"/>
  <c r="T63" i="9" s="1"/>
  <c r="O61" i="9"/>
  <c r="N61" i="9"/>
  <c r="M61" i="9"/>
  <c r="S61" i="9" s="1"/>
  <c r="L61" i="9"/>
  <c r="R61" i="9" s="1"/>
  <c r="K61" i="9"/>
  <c r="J61" i="9"/>
  <c r="I61" i="9"/>
  <c r="H61" i="9"/>
  <c r="C61" i="9"/>
  <c r="B61" i="9"/>
  <c r="S60" i="9"/>
  <c r="R60" i="9"/>
  <c r="Q60" i="9"/>
  <c r="P60" i="9"/>
  <c r="E60" i="9"/>
  <c r="U60" i="9" s="1"/>
  <c r="S59" i="9"/>
  <c r="R59" i="9"/>
  <c r="Q59" i="9"/>
  <c r="P59" i="9"/>
  <c r="E59" i="9"/>
  <c r="T59" i="9" s="1"/>
  <c r="S58" i="9"/>
  <c r="R58" i="9"/>
  <c r="Q58" i="9"/>
  <c r="P58" i="9"/>
  <c r="E58" i="9"/>
  <c r="T58" i="9" s="1"/>
  <c r="S57" i="9"/>
  <c r="R57" i="9"/>
  <c r="Q57" i="9"/>
  <c r="P57" i="9"/>
  <c r="E57" i="9"/>
  <c r="U57" i="9" s="1"/>
  <c r="S55" i="9"/>
  <c r="O55" i="9"/>
  <c r="N55" i="9"/>
  <c r="M55" i="9"/>
  <c r="L55" i="9"/>
  <c r="R55" i="9" s="1"/>
  <c r="K55" i="9"/>
  <c r="J55" i="9"/>
  <c r="I55" i="9"/>
  <c r="H55" i="9"/>
  <c r="P55" i="9" s="1"/>
  <c r="G55" i="9"/>
  <c r="F55" i="9"/>
  <c r="C55" i="9"/>
  <c r="B55" i="9"/>
  <c r="T54" i="9"/>
  <c r="S54" i="9"/>
  <c r="R54" i="9"/>
  <c r="Q54" i="9"/>
  <c r="P54" i="9"/>
  <c r="E54" i="9"/>
  <c r="U54" i="9" s="1"/>
  <c r="U53" i="9"/>
  <c r="T53" i="9"/>
  <c r="S53" i="9"/>
  <c r="R53" i="9"/>
  <c r="Q53" i="9"/>
  <c r="P53" i="9"/>
  <c r="E53" i="9"/>
  <c r="S52" i="9"/>
  <c r="R52" i="9"/>
  <c r="Q52" i="9"/>
  <c r="P52" i="9"/>
  <c r="E52" i="9"/>
  <c r="U52" i="9" s="1"/>
  <c r="S51" i="9"/>
  <c r="R51" i="9"/>
  <c r="Q51" i="9"/>
  <c r="P51" i="9"/>
  <c r="E51" i="9"/>
  <c r="T51" i="9" s="1"/>
  <c r="S50" i="9"/>
  <c r="R50" i="9"/>
  <c r="Q50" i="9"/>
  <c r="P50" i="9"/>
  <c r="E50" i="9"/>
  <c r="U50" i="9" s="1"/>
  <c r="S49" i="9"/>
  <c r="R49" i="9"/>
  <c r="Q49" i="9"/>
  <c r="P49" i="9"/>
  <c r="E49" i="9"/>
  <c r="U49" i="9" s="1"/>
  <c r="S48" i="9"/>
  <c r="R48" i="9"/>
  <c r="Q48" i="9"/>
  <c r="P48" i="9"/>
  <c r="E48" i="9"/>
  <c r="T48" i="9" s="1"/>
  <c r="U47" i="9"/>
  <c r="S47" i="9"/>
  <c r="R47" i="9"/>
  <c r="Q47" i="9"/>
  <c r="P47" i="9"/>
  <c r="E47" i="9"/>
  <c r="T47" i="9" s="1"/>
  <c r="T46" i="9"/>
  <c r="S46" i="9"/>
  <c r="R46" i="9"/>
  <c r="Q46" i="9"/>
  <c r="P46" i="9"/>
  <c r="E46" i="9"/>
  <c r="U46" i="9" s="1"/>
  <c r="U45" i="9"/>
  <c r="T45" i="9"/>
  <c r="S45" i="9"/>
  <c r="R45" i="9"/>
  <c r="Q45" i="9"/>
  <c r="P45" i="9"/>
  <c r="E45" i="9"/>
  <c r="S44" i="9"/>
  <c r="R44" i="9"/>
  <c r="Q44" i="9"/>
  <c r="P44" i="9"/>
  <c r="E44" i="9"/>
  <c r="U44" i="9" s="1"/>
  <c r="R42" i="9"/>
  <c r="O42" i="9"/>
  <c r="S42" i="9" s="1"/>
  <c r="N42" i="9"/>
  <c r="M42" i="9"/>
  <c r="L42" i="9"/>
  <c r="K42" i="9"/>
  <c r="J42" i="9"/>
  <c r="I42" i="9"/>
  <c r="H42" i="9"/>
  <c r="P42" i="9" s="1"/>
  <c r="G42" i="9"/>
  <c r="F42" i="9"/>
  <c r="C42" i="9"/>
  <c r="B42" i="9"/>
  <c r="E42" i="9" s="1"/>
  <c r="U41" i="9"/>
  <c r="T41" i="9"/>
  <c r="S41" i="9"/>
  <c r="R41" i="9"/>
  <c r="Q41" i="9"/>
  <c r="P41" i="9"/>
  <c r="E41" i="9"/>
  <c r="U40" i="9"/>
  <c r="T40" i="9"/>
  <c r="S40" i="9"/>
  <c r="R40" i="9"/>
  <c r="Q40" i="9"/>
  <c r="P40" i="9"/>
  <c r="E40" i="9"/>
  <c r="S39" i="9"/>
  <c r="R39" i="9"/>
  <c r="Q39" i="9"/>
  <c r="P39" i="9"/>
  <c r="E39" i="9"/>
  <c r="U39" i="9" s="1"/>
  <c r="S38" i="9"/>
  <c r="R38" i="9"/>
  <c r="Q38" i="9"/>
  <c r="P38" i="9"/>
  <c r="E38" i="9"/>
  <c r="U38" i="9" s="1"/>
  <c r="S37" i="9"/>
  <c r="R37" i="9"/>
  <c r="Q37" i="9"/>
  <c r="P37" i="9"/>
  <c r="E37" i="9"/>
  <c r="U37" i="9" s="1"/>
  <c r="S35" i="9"/>
  <c r="O35" i="9"/>
  <c r="N35" i="9"/>
  <c r="M35" i="9"/>
  <c r="L35" i="9"/>
  <c r="R35" i="9" s="1"/>
  <c r="K35" i="9"/>
  <c r="J35" i="9"/>
  <c r="I35" i="9"/>
  <c r="Q35" i="9" s="1"/>
  <c r="H35" i="9"/>
  <c r="P35" i="9" s="1"/>
  <c r="G35" i="9"/>
  <c r="F35" i="9"/>
  <c r="C35" i="9"/>
  <c r="B35" i="9"/>
  <c r="E35" i="9" s="1"/>
  <c r="S34" i="9"/>
  <c r="R34" i="9"/>
  <c r="Q34" i="9"/>
  <c r="P34" i="9"/>
  <c r="E34" i="9"/>
  <c r="T34" i="9" s="1"/>
  <c r="O32" i="9"/>
  <c r="N32" i="9"/>
  <c r="M32" i="9"/>
  <c r="S32" i="9" s="1"/>
  <c r="L32" i="9"/>
  <c r="R32" i="9" s="1"/>
  <c r="K32" i="9"/>
  <c r="J32" i="9"/>
  <c r="I32" i="9"/>
  <c r="H32" i="9"/>
  <c r="G32" i="9"/>
  <c r="F32" i="9"/>
  <c r="C32" i="9"/>
  <c r="B32" i="9"/>
  <c r="S31" i="9"/>
  <c r="R31" i="9"/>
  <c r="Q31" i="9"/>
  <c r="P31" i="9"/>
  <c r="E31" i="9"/>
  <c r="T31" i="9" s="1"/>
  <c r="U30" i="9"/>
  <c r="S30" i="9"/>
  <c r="R30" i="9"/>
  <c r="Q30" i="9"/>
  <c r="P30" i="9"/>
  <c r="E30" i="9"/>
  <c r="T30" i="9" s="1"/>
  <c r="S29" i="9"/>
  <c r="R29" i="9"/>
  <c r="Q29" i="9"/>
  <c r="P29" i="9"/>
  <c r="E29" i="9"/>
  <c r="U29" i="9" s="1"/>
  <c r="S28" i="9"/>
  <c r="R28" i="9"/>
  <c r="Q28" i="9"/>
  <c r="P28" i="9"/>
  <c r="E28" i="9"/>
  <c r="U28" i="9" s="1"/>
  <c r="V26" i="9"/>
  <c r="O26" i="9"/>
  <c r="N26" i="9"/>
  <c r="M26" i="9"/>
  <c r="S26" i="9" s="1"/>
  <c r="L26" i="9"/>
  <c r="R26" i="9" s="1"/>
  <c r="K26" i="9"/>
  <c r="J26" i="9"/>
  <c r="I26" i="9"/>
  <c r="H26" i="9"/>
  <c r="G26" i="9"/>
  <c r="F26" i="9"/>
  <c r="C26" i="9"/>
  <c r="B26" i="9"/>
  <c r="E26" i="9" s="1"/>
  <c r="T25" i="9"/>
  <c r="S25" i="9"/>
  <c r="R25" i="9"/>
  <c r="Q25" i="9"/>
  <c r="P25" i="9"/>
  <c r="E25" i="9"/>
  <c r="U25" i="9" s="1"/>
  <c r="U24" i="9"/>
  <c r="T24" i="9"/>
  <c r="S24" i="9"/>
  <c r="R24" i="9"/>
  <c r="Q24" i="9"/>
  <c r="P24" i="9"/>
  <c r="E24" i="9"/>
  <c r="U23" i="9"/>
  <c r="T23" i="9"/>
  <c r="S23" i="9"/>
  <c r="R23" i="9"/>
  <c r="Q23" i="9"/>
  <c r="P23" i="9"/>
  <c r="E23" i="9"/>
  <c r="U22" i="9"/>
  <c r="T22" i="9"/>
  <c r="S22" i="9"/>
  <c r="R22" i="9"/>
  <c r="Q22" i="9"/>
  <c r="P22" i="9"/>
  <c r="E22" i="9"/>
  <c r="S21" i="9"/>
  <c r="R21" i="9"/>
  <c r="Q21" i="9"/>
  <c r="P21" i="9"/>
  <c r="E21" i="9"/>
  <c r="U21" i="9" s="1"/>
  <c r="S20" i="9"/>
  <c r="R20" i="9"/>
  <c r="Q20" i="9"/>
  <c r="P20" i="9"/>
  <c r="E20" i="9"/>
  <c r="U20" i="9" s="1"/>
  <c r="S19" i="9"/>
  <c r="R19" i="9"/>
  <c r="Q19" i="9"/>
  <c r="P19" i="9"/>
  <c r="E19" i="9"/>
  <c r="T19" i="9" s="1"/>
  <c r="S17" i="9"/>
  <c r="O17" i="9"/>
  <c r="N17" i="9"/>
  <c r="M17" i="9"/>
  <c r="L17" i="9"/>
  <c r="R17" i="9" s="1"/>
  <c r="K17" i="9"/>
  <c r="J17" i="9"/>
  <c r="I17" i="9"/>
  <c r="Q17" i="9" s="1"/>
  <c r="H17" i="9"/>
  <c r="P17" i="9" s="1"/>
  <c r="G17" i="9"/>
  <c r="F17" i="9"/>
  <c r="C17" i="9"/>
  <c r="B17" i="9"/>
  <c r="E17" i="9" s="1"/>
  <c r="S16" i="9"/>
  <c r="R16" i="9"/>
  <c r="Q16" i="9"/>
  <c r="P16" i="9"/>
  <c r="E16" i="9"/>
  <c r="T16" i="9" s="1"/>
  <c r="U15" i="9"/>
  <c r="S15" i="9"/>
  <c r="R15" i="9"/>
  <c r="Q15" i="9"/>
  <c r="P15" i="9"/>
  <c r="E15" i="9"/>
  <c r="T15" i="9" s="1"/>
  <c r="T14" i="9"/>
  <c r="S14" i="9"/>
  <c r="R14" i="9"/>
  <c r="Q14" i="9"/>
  <c r="P14" i="9"/>
  <c r="E14" i="9"/>
  <c r="U14" i="9" s="1"/>
  <c r="U13" i="9"/>
  <c r="T13" i="9"/>
  <c r="S13" i="9"/>
  <c r="R13" i="9"/>
  <c r="Q13" i="9"/>
  <c r="P13" i="9"/>
  <c r="E13" i="9"/>
  <c r="U12" i="9"/>
  <c r="T12" i="9"/>
  <c r="S12" i="9"/>
  <c r="R12" i="9"/>
  <c r="Q12" i="9"/>
  <c r="P12" i="9"/>
  <c r="E12" i="9"/>
  <c r="U11" i="9"/>
  <c r="T11" i="9"/>
  <c r="S11" i="9"/>
  <c r="R11" i="9"/>
  <c r="Q11" i="9"/>
  <c r="P11" i="9"/>
  <c r="E11" i="9"/>
  <c r="S10" i="9"/>
  <c r="R10" i="9"/>
  <c r="Q10" i="9"/>
  <c r="P10" i="9"/>
  <c r="E10" i="9"/>
  <c r="U10" i="9" s="1"/>
  <c r="S9" i="9"/>
  <c r="R9" i="9"/>
  <c r="Q9" i="9"/>
  <c r="P9" i="9"/>
  <c r="E9" i="9"/>
  <c r="S96" i="8"/>
  <c r="R96" i="8"/>
  <c r="Q96" i="8"/>
  <c r="P96" i="8"/>
  <c r="E96" i="8"/>
  <c r="T96" i="8" s="1"/>
  <c r="U95" i="8"/>
  <c r="S95" i="8"/>
  <c r="R95" i="8"/>
  <c r="Q95" i="8"/>
  <c r="P95" i="8"/>
  <c r="E95" i="8"/>
  <c r="T95" i="8" s="1"/>
  <c r="T94" i="8"/>
  <c r="S94" i="8"/>
  <c r="R94" i="8"/>
  <c r="Q94" i="8"/>
  <c r="P94" i="8"/>
  <c r="E94" i="8"/>
  <c r="U94" i="8" s="1"/>
  <c r="U93" i="8"/>
  <c r="T93" i="8"/>
  <c r="S93" i="8"/>
  <c r="R93" i="8"/>
  <c r="Q93" i="8"/>
  <c r="P93" i="8"/>
  <c r="E93" i="8"/>
  <c r="U92" i="8"/>
  <c r="T92" i="8"/>
  <c r="S92" i="8"/>
  <c r="R92" i="8"/>
  <c r="Q92" i="8"/>
  <c r="P92" i="8"/>
  <c r="E92" i="8"/>
  <c r="U91" i="8"/>
  <c r="T91" i="8"/>
  <c r="S91" i="8"/>
  <c r="R91" i="8"/>
  <c r="Q91" i="8"/>
  <c r="P91" i="8"/>
  <c r="E91" i="8"/>
  <c r="S90" i="8"/>
  <c r="R90" i="8"/>
  <c r="Q90" i="8"/>
  <c r="P90" i="8"/>
  <c r="E90" i="8"/>
  <c r="U90" i="8" s="1"/>
  <c r="S89" i="8"/>
  <c r="R89" i="8"/>
  <c r="Q89" i="8"/>
  <c r="P89" i="8"/>
  <c r="E89" i="8"/>
  <c r="U89" i="8" s="1"/>
  <c r="S88" i="8"/>
  <c r="R88" i="8"/>
  <c r="Q88" i="8"/>
  <c r="P88" i="8"/>
  <c r="E88" i="8"/>
  <c r="U88" i="8" s="1"/>
  <c r="O75" i="8"/>
  <c r="N75" i="8"/>
  <c r="M75" i="8"/>
  <c r="L75" i="8"/>
  <c r="K75" i="8"/>
  <c r="J75" i="8"/>
  <c r="I75" i="8"/>
  <c r="H75" i="8"/>
  <c r="G75" i="8"/>
  <c r="F75" i="8"/>
  <c r="C75" i="8"/>
  <c r="B75" i="8"/>
  <c r="O74" i="8"/>
  <c r="N74" i="8"/>
  <c r="M74" i="8"/>
  <c r="S74" i="8" s="1"/>
  <c r="L74" i="8"/>
  <c r="R74" i="8" s="1"/>
  <c r="K74" i="8"/>
  <c r="J74" i="8"/>
  <c r="I74" i="8"/>
  <c r="Q74" i="8" s="1"/>
  <c r="H74" i="8"/>
  <c r="P74" i="8" s="1"/>
  <c r="G74" i="8"/>
  <c r="F74" i="8"/>
  <c r="C74" i="8"/>
  <c r="E74" i="8" s="1"/>
  <c r="B74" i="8"/>
  <c r="O73" i="8"/>
  <c r="N73" i="8"/>
  <c r="M73" i="8"/>
  <c r="S73" i="8" s="1"/>
  <c r="L73" i="8"/>
  <c r="R73" i="8" s="1"/>
  <c r="K73" i="8"/>
  <c r="J73" i="8"/>
  <c r="I73" i="8"/>
  <c r="Q73" i="8" s="1"/>
  <c r="H73" i="8"/>
  <c r="P73" i="8" s="1"/>
  <c r="G73" i="8"/>
  <c r="F73" i="8"/>
  <c r="E73" i="8"/>
  <c r="C73" i="8"/>
  <c r="B73" i="8"/>
  <c r="S72" i="8"/>
  <c r="R72" i="8"/>
  <c r="Q72" i="8"/>
  <c r="P72" i="8"/>
  <c r="E72" i="8"/>
  <c r="U72" i="8" s="1"/>
  <c r="S71" i="8"/>
  <c r="R71" i="8"/>
  <c r="Q71" i="8"/>
  <c r="P71" i="8"/>
  <c r="E71" i="8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H68" i="8"/>
  <c r="P68" i="8" s="1"/>
  <c r="G68" i="8"/>
  <c r="F68" i="8"/>
  <c r="E68" i="8"/>
  <c r="C68" i="8"/>
  <c r="B68" i="8"/>
  <c r="S67" i="8"/>
  <c r="R67" i="8"/>
  <c r="Q67" i="8"/>
  <c r="P67" i="8"/>
  <c r="E67" i="8"/>
  <c r="U67" i="8" s="1"/>
  <c r="S66" i="8"/>
  <c r="R66" i="8"/>
  <c r="Q66" i="8"/>
  <c r="P66" i="8"/>
  <c r="E66" i="8"/>
  <c r="U66" i="8" s="1"/>
  <c r="S65" i="8"/>
  <c r="R65" i="8"/>
  <c r="Q65" i="8"/>
  <c r="P65" i="8"/>
  <c r="E65" i="8"/>
  <c r="T65" i="8" s="1"/>
  <c r="S64" i="8"/>
  <c r="R64" i="8"/>
  <c r="Q64" i="8"/>
  <c r="P64" i="8"/>
  <c r="E64" i="8"/>
  <c r="T64" i="8" s="1"/>
  <c r="T63" i="8"/>
  <c r="S63" i="8"/>
  <c r="R63" i="8"/>
  <c r="Q63" i="8"/>
  <c r="P63" i="8"/>
  <c r="E63" i="8"/>
  <c r="U63" i="8" s="1"/>
  <c r="S61" i="8"/>
  <c r="O61" i="8"/>
  <c r="N61" i="8"/>
  <c r="M61" i="8"/>
  <c r="L61" i="8"/>
  <c r="R61" i="8" s="1"/>
  <c r="K61" i="8"/>
  <c r="J61" i="8"/>
  <c r="I61" i="8"/>
  <c r="H61" i="8"/>
  <c r="C61" i="8"/>
  <c r="B61" i="8"/>
  <c r="E61" i="8" s="1"/>
  <c r="U60" i="8"/>
  <c r="S60" i="8"/>
  <c r="R60" i="8"/>
  <c r="Q60" i="8"/>
  <c r="P60" i="8"/>
  <c r="E60" i="8"/>
  <c r="T60" i="8" s="1"/>
  <c r="S59" i="8"/>
  <c r="R59" i="8"/>
  <c r="Q59" i="8"/>
  <c r="P59" i="8"/>
  <c r="E59" i="8"/>
  <c r="U59" i="8" s="1"/>
  <c r="S58" i="8"/>
  <c r="R58" i="8"/>
  <c r="Q58" i="8"/>
  <c r="P58" i="8"/>
  <c r="E58" i="8"/>
  <c r="U58" i="8" s="1"/>
  <c r="S57" i="8"/>
  <c r="R57" i="8"/>
  <c r="Q57" i="8"/>
  <c r="P57" i="8"/>
  <c r="E57" i="8"/>
  <c r="U57" i="8" s="1"/>
  <c r="O55" i="8"/>
  <c r="N55" i="8"/>
  <c r="M55" i="8"/>
  <c r="S55" i="8" s="1"/>
  <c r="L55" i="8"/>
  <c r="R55" i="8" s="1"/>
  <c r="K55" i="8"/>
  <c r="J55" i="8"/>
  <c r="I55" i="8"/>
  <c r="H55" i="8"/>
  <c r="G55" i="8"/>
  <c r="F55" i="8"/>
  <c r="C55" i="8"/>
  <c r="B55" i="8"/>
  <c r="S54" i="8"/>
  <c r="R54" i="8"/>
  <c r="Q54" i="8"/>
  <c r="P54" i="8"/>
  <c r="E54" i="8"/>
  <c r="S53" i="8"/>
  <c r="R53" i="8"/>
  <c r="Q53" i="8"/>
  <c r="P53" i="8"/>
  <c r="E53" i="8"/>
  <c r="T53" i="8" s="1"/>
  <c r="U52" i="8"/>
  <c r="S52" i="8"/>
  <c r="R52" i="8"/>
  <c r="Q52" i="8"/>
  <c r="P52" i="8"/>
  <c r="E52" i="8"/>
  <c r="T52" i="8" s="1"/>
  <c r="S51" i="8"/>
  <c r="R51" i="8"/>
  <c r="Q51" i="8"/>
  <c r="P51" i="8"/>
  <c r="E51" i="8"/>
  <c r="U51" i="8" s="1"/>
  <c r="U50" i="8"/>
  <c r="S50" i="8"/>
  <c r="R50" i="8"/>
  <c r="Q50" i="8"/>
  <c r="P50" i="8"/>
  <c r="E50" i="8"/>
  <c r="T50" i="8" s="1"/>
  <c r="S49" i="8"/>
  <c r="R49" i="8"/>
  <c r="Q49" i="8"/>
  <c r="P49" i="8"/>
  <c r="E49" i="8"/>
  <c r="U49" i="8" s="1"/>
  <c r="U48" i="8"/>
  <c r="T48" i="8"/>
  <c r="S48" i="8"/>
  <c r="R48" i="8"/>
  <c r="Q48" i="8"/>
  <c r="P48" i="8"/>
  <c r="E48" i="8"/>
  <c r="S47" i="8"/>
  <c r="R47" i="8"/>
  <c r="Q47" i="8"/>
  <c r="P47" i="8"/>
  <c r="E47" i="8"/>
  <c r="U47" i="8" s="1"/>
  <c r="S46" i="8"/>
  <c r="R46" i="8"/>
  <c r="Q46" i="8"/>
  <c r="P46" i="8"/>
  <c r="E46" i="8"/>
  <c r="S45" i="8"/>
  <c r="R45" i="8"/>
  <c r="Q45" i="8"/>
  <c r="P45" i="8"/>
  <c r="E45" i="8"/>
  <c r="U45" i="8" s="1"/>
  <c r="S44" i="8"/>
  <c r="R44" i="8"/>
  <c r="Q44" i="8"/>
  <c r="P44" i="8"/>
  <c r="E44" i="8"/>
  <c r="T44" i="8" s="1"/>
  <c r="R42" i="8"/>
  <c r="O42" i="8"/>
  <c r="N42" i="8"/>
  <c r="M42" i="8"/>
  <c r="S42" i="8" s="1"/>
  <c r="L42" i="8"/>
  <c r="K42" i="8"/>
  <c r="J42" i="8"/>
  <c r="I42" i="8"/>
  <c r="H42" i="8"/>
  <c r="G42" i="8"/>
  <c r="F42" i="8"/>
  <c r="E42" i="8"/>
  <c r="C42" i="8"/>
  <c r="B42" i="8"/>
  <c r="U41" i="8"/>
  <c r="S41" i="8"/>
  <c r="R41" i="8"/>
  <c r="Q41" i="8"/>
  <c r="P41" i="8"/>
  <c r="E41" i="8"/>
  <c r="T41" i="8" s="1"/>
  <c r="T40" i="8"/>
  <c r="S40" i="8"/>
  <c r="R40" i="8"/>
  <c r="Q40" i="8"/>
  <c r="P40" i="8"/>
  <c r="E40" i="8"/>
  <c r="U40" i="8" s="1"/>
  <c r="U39" i="8"/>
  <c r="S39" i="8"/>
  <c r="R39" i="8"/>
  <c r="Q39" i="8"/>
  <c r="P39" i="8"/>
  <c r="E39" i="8"/>
  <c r="T39" i="8" s="1"/>
  <c r="U38" i="8"/>
  <c r="T38" i="8"/>
  <c r="S38" i="8"/>
  <c r="R38" i="8"/>
  <c r="Q38" i="8"/>
  <c r="P38" i="8"/>
  <c r="E38" i="8"/>
  <c r="T37" i="8"/>
  <c r="S37" i="8"/>
  <c r="R37" i="8"/>
  <c r="Q37" i="8"/>
  <c r="U37" i="8" s="1"/>
  <c r="P37" i="8"/>
  <c r="E37" i="8"/>
  <c r="R35" i="8"/>
  <c r="O35" i="8"/>
  <c r="N35" i="8"/>
  <c r="M35" i="8"/>
  <c r="S35" i="8" s="1"/>
  <c r="L35" i="8"/>
  <c r="K35" i="8"/>
  <c r="J35" i="8"/>
  <c r="I35" i="8"/>
  <c r="Q35" i="8" s="1"/>
  <c r="H35" i="8"/>
  <c r="P35" i="8" s="1"/>
  <c r="G35" i="8"/>
  <c r="F35" i="8"/>
  <c r="E35" i="8"/>
  <c r="C35" i="8"/>
  <c r="B35" i="8"/>
  <c r="T34" i="8"/>
  <c r="S34" i="8"/>
  <c r="R34" i="8"/>
  <c r="Q34" i="8"/>
  <c r="U34" i="8" s="1"/>
  <c r="P34" i="8"/>
  <c r="E34" i="8"/>
  <c r="O32" i="8"/>
  <c r="N32" i="8"/>
  <c r="M32" i="8"/>
  <c r="S32" i="8" s="1"/>
  <c r="L32" i="8"/>
  <c r="R32" i="8" s="1"/>
  <c r="K32" i="8"/>
  <c r="Q32" i="8" s="1"/>
  <c r="J32" i="8"/>
  <c r="I32" i="8"/>
  <c r="H32" i="8"/>
  <c r="G32" i="8"/>
  <c r="F32" i="8"/>
  <c r="C32" i="8"/>
  <c r="B32" i="8"/>
  <c r="E32" i="8" s="1"/>
  <c r="U31" i="8"/>
  <c r="T31" i="8"/>
  <c r="S31" i="8"/>
  <c r="R31" i="8"/>
  <c r="Q31" i="8"/>
  <c r="P31" i="8"/>
  <c r="E31" i="8"/>
  <c r="S30" i="8"/>
  <c r="R30" i="8"/>
  <c r="Q30" i="8"/>
  <c r="P30" i="8"/>
  <c r="E30" i="8"/>
  <c r="U30" i="8" s="1"/>
  <c r="S29" i="8"/>
  <c r="R29" i="8"/>
  <c r="Q29" i="8"/>
  <c r="P29" i="8"/>
  <c r="E29" i="8"/>
  <c r="S28" i="8"/>
  <c r="R28" i="8"/>
  <c r="Q28" i="8"/>
  <c r="P28" i="8"/>
  <c r="E28" i="8"/>
  <c r="T28" i="8" s="1"/>
  <c r="O26" i="8"/>
  <c r="N26" i="8"/>
  <c r="M26" i="8"/>
  <c r="S26" i="8" s="1"/>
  <c r="L26" i="8"/>
  <c r="R26" i="8" s="1"/>
  <c r="K26" i="8"/>
  <c r="J26" i="8"/>
  <c r="I26" i="8"/>
  <c r="H26" i="8"/>
  <c r="G26" i="8"/>
  <c r="F26" i="8"/>
  <c r="C26" i="8"/>
  <c r="B26" i="8"/>
  <c r="E26" i="8" s="1"/>
  <c r="S25" i="8"/>
  <c r="R25" i="8"/>
  <c r="Q25" i="8"/>
  <c r="P25" i="8"/>
  <c r="E25" i="8"/>
  <c r="T25" i="8" s="1"/>
  <c r="S24" i="8"/>
  <c r="R24" i="8"/>
  <c r="Q24" i="8"/>
  <c r="P24" i="8"/>
  <c r="E24" i="8"/>
  <c r="T24" i="8" s="1"/>
  <c r="T23" i="8"/>
  <c r="S23" i="8"/>
  <c r="R23" i="8"/>
  <c r="Q23" i="8"/>
  <c r="P23" i="8"/>
  <c r="E23" i="8"/>
  <c r="U23" i="8" s="1"/>
  <c r="U22" i="8"/>
  <c r="T22" i="8"/>
  <c r="S22" i="8"/>
  <c r="R22" i="8"/>
  <c r="Q22" i="8"/>
  <c r="P22" i="8"/>
  <c r="E22" i="8"/>
  <c r="U21" i="8"/>
  <c r="T21" i="8"/>
  <c r="S21" i="8"/>
  <c r="R21" i="8"/>
  <c r="Q21" i="8"/>
  <c r="P21" i="8"/>
  <c r="E21" i="8"/>
  <c r="U20" i="8"/>
  <c r="T20" i="8"/>
  <c r="S20" i="8"/>
  <c r="R20" i="8"/>
  <c r="Q20" i="8"/>
  <c r="P20" i="8"/>
  <c r="E20" i="8"/>
  <c r="S19" i="8"/>
  <c r="R19" i="8"/>
  <c r="Q19" i="8"/>
  <c r="P19" i="8"/>
  <c r="E19" i="8"/>
  <c r="U19" i="8" s="1"/>
  <c r="O17" i="8"/>
  <c r="N17" i="8"/>
  <c r="M17" i="8"/>
  <c r="S17" i="8" s="1"/>
  <c r="L17" i="8"/>
  <c r="R17" i="8" s="1"/>
  <c r="K17" i="8"/>
  <c r="J17" i="8"/>
  <c r="I17" i="8"/>
  <c r="Q17" i="8" s="1"/>
  <c r="H17" i="8"/>
  <c r="P17" i="8" s="1"/>
  <c r="G17" i="8"/>
  <c r="F17" i="8"/>
  <c r="E17" i="8"/>
  <c r="C17" i="8"/>
  <c r="B17" i="8"/>
  <c r="S16" i="8"/>
  <c r="R16" i="8"/>
  <c r="Q16" i="8"/>
  <c r="P16" i="8"/>
  <c r="E16" i="8"/>
  <c r="U16" i="8" s="1"/>
  <c r="S15" i="8"/>
  <c r="R15" i="8"/>
  <c r="Q15" i="8"/>
  <c r="P15" i="8"/>
  <c r="E15" i="8"/>
  <c r="S14" i="8"/>
  <c r="R14" i="8"/>
  <c r="Q14" i="8"/>
  <c r="P14" i="8"/>
  <c r="E14" i="8"/>
  <c r="T14" i="8" s="1"/>
  <c r="U13" i="8"/>
  <c r="S13" i="8"/>
  <c r="R13" i="8"/>
  <c r="Q13" i="8"/>
  <c r="P13" i="8"/>
  <c r="E13" i="8"/>
  <c r="T13" i="8" s="1"/>
  <c r="S12" i="8"/>
  <c r="R12" i="8"/>
  <c r="Q12" i="8"/>
  <c r="P12" i="8"/>
  <c r="E12" i="8"/>
  <c r="U12" i="8" s="1"/>
  <c r="U11" i="8"/>
  <c r="T11" i="8"/>
  <c r="S11" i="8"/>
  <c r="R11" i="8"/>
  <c r="Q11" i="8"/>
  <c r="P11" i="8"/>
  <c r="E11" i="8"/>
  <c r="U10" i="8"/>
  <c r="T10" i="8"/>
  <c r="S10" i="8"/>
  <c r="R10" i="8"/>
  <c r="Q10" i="8"/>
  <c r="P10" i="8"/>
  <c r="E10" i="8"/>
  <c r="U9" i="8"/>
  <c r="T9" i="8"/>
  <c r="S9" i="8"/>
  <c r="R9" i="8"/>
  <c r="Q9" i="8"/>
  <c r="P9" i="8"/>
  <c r="E9" i="8"/>
  <c r="S96" i="7"/>
  <c r="R96" i="7"/>
  <c r="Q96" i="7"/>
  <c r="P96" i="7"/>
  <c r="E96" i="7"/>
  <c r="U96" i="7" s="1"/>
  <c r="S95" i="7"/>
  <c r="R95" i="7"/>
  <c r="Q95" i="7"/>
  <c r="P95" i="7"/>
  <c r="E95" i="7"/>
  <c r="S94" i="7"/>
  <c r="R94" i="7"/>
  <c r="Q94" i="7"/>
  <c r="P94" i="7"/>
  <c r="E94" i="7"/>
  <c r="T94" i="7" s="1"/>
  <c r="U93" i="7"/>
  <c r="S93" i="7"/>
  <c r="R93" i="7"/>
  <c r="Q93" i="7"/>
  <c r="P93" i="7"/>
  <c r="E93" i="7"/>
  <c r="T93" i="7" s="1"/>
  <c r="S92" i="7"/>
  <c r="R92" i="7"/>
  <c r="Q92" i="7"/>
  <c r="P92" i="7"/>
  <c r="E92" i="7"/>
  <c r="U92" i="7" s="1"/>
  <c r="U91" i="7"/>
  <c r="T91" i="7"/>
  <c r="S91" i="7"/>
  <c r="R91" i="7"/>
  <c r="Q91" i="7"/>
  <c r="P91" i="7"/>
  <c r="E91" i="7"/>
  <c r="U90" i="7"/>
  <c r="T90" i="7"/>
  <c r="S90" i="7"/>
  <c r="R90" i="7"/>
  <c r="Q90" i="7"/>
  <c r="P90" i="7"/>
  <c r="E90" i="7"/>
  <c r="U89" i="7"/>
  <c r="T89" i="7"/>
  <c r="S89" i="7"/>
  <c r="R89" i="7"/>
  <c r="Q89" i="7"/>
  <c r="P89" i="7"/>
  <c r="E89" i="7"/>
  <c r="S88" i="7"/>
  <c r="S87" i="7" s="1"/>
  <c r="R88" i="7"/>
  <c r="Q88" i="7"/>
  <c r="P88" i="7"/>
  <c r="P87" i="7" s="1"/>
  <c r="E88" i="7"/>
  <c r="O75" i="7"/>
  <c r="N75" i="7"/>
  <c r="M75" i="7"/>
  <c r="L75" i="7"/>
  <c r="K75" i="7"/>
  <c r="J75" i="7"/>
  <c r="I75" i="7"/>
  <c r="H75" i="7"/>
  <c r="G75" i="7"/>
  <c r="F75" i="7"/>
  <c r="C75" i="7"/>
  <c r="B75" i="7"/>
  <c r="O74" i="7"/>
  <c r="N74" i="7"/>
  <c r="R74" i="7" s="1"/>
  <c r="M74" i="7"/>
  <c r="L74" i="7"/>
  <c r="K74" i="7"/>
  <c r="J74" i="7"/>
  <c r="I74" i="7"/>
  <c r="Q74" i="7" s="1"/>
  <c r="H74" i="7"/>
  <c r="P74" i="7" s="1"/>
  <c r="G74" i="7"/>
  <c r="F74" i="7"/>
  <c r="E74" i="7"/>
  <c r="C74" i="7"/>
  <c r="B74" i="7"/>
  <c r="R73" i="7"/>
  <c r="O73" i="7"/>
  <c r="S73" i="7" s="1"/>
  <c r="N73" i="7"/>
  <c r="M73" i="7"/>
  <c r="L73" i="7"/>
  <c r="K73" i="7"/>
  <c r="J73" i="7"/>
  <c r="I73" i="7"/>
  <c r="Q73" i="7" s="1"/>
  <c r="H73" i="7"/>
  <c r="P73" i="7" s="1"/>
  <c r="G73" i="7"/>
  <c r="F73" i="7"/>
  <c r="C73" i="7"/>
  <c r="B73" i="7"/>
  <c r="E73" i="7" s="1"/>
  <c r="U72" i="7"/>
  <c r="T72" i="7"/>
  <c r="S72" i="7"/>
  <c r="R72" i="7"/>
  <c r="Q72" i="7"/>
  <c r="P72" i="7"/>
  <c r="E72" i="7"/>
  <c r="T71" i="7"/>
  <c r="S71" i="7"/>
  <c r="R71" i="7"/>
  <c r="Q71" i="7"/>
  <c r="U71" i="7" s="1"/>
  <c r="P71" i="7"/>
  <c r="E71" i="7"/>
  <c r="O69" i="7"/>
  <c r="N69" i="7"/>
  <c r="M69" i="7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G68" i="7"/>
  <c r="F68" i="7"/>
  <c r="C68" i="7"/>
  <c r="B68" i="7"/>
  <c r="U67" i="7"/>
  <c r="T67" i="7"/>
  <c r="S67" i="7"/>
  <c r="R67" i="7"/>
  <c r="Q67" i="7"/>
  <c r="P67" i="7"/>
  <c r="E67" i="7"/>
  <c r="U66" i="7"/>
  <c r="T66" i="7"/>
  <c r="S66" i="7"/>
  <c r="R66" i="7"/>
  <c r="Q66" i="7"/>
  <c r="P66" i="7"/>
  <c r="E66" i="7"/>
  <c r="S65" i="7"/>
  <c r="R65" i="7"/>
  <c r="Q65" i="7"/>
  <c r="P65" i="7"/>
  <c r="E65" i="7"/>
  <c r="U65" i="7" s="1"/>
  <c r="S64" i="7"/>
  <c r="R64" i="7"/>
  <c r="Q64" i="7"/>
  <c r="P64" i="7"/>
  <c r="E64" i="7"/>
  <c r="S63" i="7"/>
  <c r="R63" i="7"/>
  <c r="Q63" i="7"/>
  <c r="P63" i="7"/>
  <c r="E63" i="7"/>
  <c r="O61" i="7"/>
  <c r="N61" i="7"/>
  <c r="M61" i="7"/>
  <c r="S61" i="7" s="1"/>
  <c r="L61" i="7"/>
  <c r="R61" i="7" s="1"/>
  <c r="K61" i="7"/>
  <c r="J61" i="7"/>
  <c r="I61" i="7"/>
  <c r="H61" i="7"/>
  <c r="C61" i="7"/>
  <c r="B61" i="7"/>
  <c r="U60" i="7"/>
  <c r="S60" i="7"/>
  <c r="R60" i="7"/>
  <c r="Q60" i="7"/>
  <c r="P60" i="7"/>
  <c r="E60" i="7"/>
  <c r="T60" i="7" s="1"/>
  <c r="U59" i="7"/>
  <c r="T59" i="7"/>
  <c r="S59" i="7"/>
  <c r="R59" i="7"/>
  <c r="Q59" i="7"/>
  <c r="P59" i="7"/>
  <c r="E59" i="7"/>
  <c r="U58" i="7"/>
  <c r="T58" i="7"/>
  <c r="S58" i="7"/>
  <c r="R58" i="7"/>
  <c r="Q58" i="7"/>
  <c r="P58" i="7"/>
  <c r="E58" i="7"/>
  <c r="U57" i="7"/>
  <c r="T57" i="7"/>
  <c r="S57" i="7"/>
  <c r="R57" i="7"/>
  <c r="Q57" i="7"/>
  <c r="P57" i="7"/>
  <c r="E57" i="7"/>
  <c r="O55" i="7"/>
  <c r="N55" i="7"/>
  <c r="M55" i="7"/>
  <c r="L55" i="7"/>
  <c r="K55" i="7"/>
  <c r="J55" i="7"/>
  <c r="I55" i="7"/>
  <c r="H55" i="7"/>
  <c r="G55" i="7"/>
  <c r="F55" i="7"/>
  <c r="C55" i="7"/>
  <c r="B55" i="7"/>
  <c r="U54" i="7"/>
  <c r="T54" i="7"/>
  <c r="S54" i="7"/>
  <c r="R54" i="7"/>
  <c r="Q54" i="7"/>
  <c r="P54" i="7"/>
  <c r="E54" i="7"/>
  <c r="S53" i="7"/>
  <c r="R53" i="7"/>
  <c r="Q53" i="7"/>
  <c r="P53" i="7"/>
  <c r="E53" i="7"/>
  <c r="S52" i="7"/>
  <c r="R52" i="7"/>
  <c r="Q52" i="7"/>
  <c r="P52" i="7"/>
  <c r="E52" i="7"/>
  <c r="S51" i="7"/>
  <c r="R51" i="7"/>
  <c r="Q51" i="7"/>
  <c r="P51" i="7"/>
  <c r="E51" i="7"/>
  <c r="U50" i="7"/>
  <c r="S50" i="7"/>
  <c r="R50" i="7"/>
  <c r="Q50" i="7"/>
  <c r="P50" i="7"/>
  <c r="E50" i="7"/>
  <c r="T50" i="7" s="1"/>
  <c r="U49" i="7"/>
  <c r="S49" i="7"/>
  <c r="R49" i="7"/>
  <c r="Q49" i="7"/>
  <c r="P49" i="7"/>
  <c r="E49" i="7"/>
  <c r="T49" i="7" s="1"/>
  <c r="S48" i="7"/>
  <c r="R48" i="7"/>
  <c r="Q48" i="7"/>
  <c r="P48" i="7"/>
  <c r="E48" i="7"/>
  <c r="U48" i="7" s="1"/>
  <c r="S47" i="7"/>
  <c r="R47" i="7"/>
  <c r="Q47" i="7"/>
  <c r="P47" i="7"/>
  <c r="E47" i="7"/>
  <c r="T47" i="7" s="1"/>
  <c r="U46" i="7"/>
  <c r="T46" i="7"/>
  <c r="S46" i="7"/>
  <c r="R46" i="7"/>
  <c r="Q46" i="7"/>
  <c r="P46" i="7"/>
  <c r="E46" i="7"/>
  <c r="S45" i="7"/>
  <c r="R45" i="7"/>
  <c r="Q45" i="7"/>
  <c r="P45" i="7"/>
  <c r="E45" i="7"/>
  <c r="S44" i="7"/>
  <c r="R44" i="7"/>
  <c r="Q44" i="7"/>
  <c r="P44" i="7"/>
  <c r="E44" i="7"/>
  <c r="O42" i="7"/>
  <c r="N42" i="7"/>
  <c r="M42" i="7"/>
  <c r="S42" i="7" s="1"/>
  <c r="L42" i="7"/>
  <c r="R42" i="7" s="1"/>
  <c r="K42" i="7"/>
  <c r="J42" i="7"/>
  <c r="I42" i="7"/>
  <c r="H42" i="7"/>
  <c r="P42" i="7" s="1"/>
  <c r="G42" i="7"/>
  <c r="F42" i="7"/>
  <c r="C42" i="7"/>
  <c r="E42" i="7" s="1"/>
  <c r="B42" i="7"/>
  <c r="S41" i="7"/>
  <c r="R41" i="7"/>
  <c r="Q41" i="7"/>
  <c r="P41" i="7"/>
  <c r="E41" i="7"/>
  <c r="S40" i="7"/>
  <c r="R40" i="7"/>
  <c r="Q40" i="7"/>
  <c r="P40" i="7"/>
  <c r="E40" i="7"/>
  <c r="S39" i="7"/>
  <c r="R39" i="7"/>
  <c r="Q39" i="7"/>
  <c r="P39" i="7"/>
  <c r="E39" i="7"/>
  <c r="T39" i="7" s="1"/>
  <c r="U38" i="7"/>
  <c r="S38" i="7"/>
  <c r="R38" i="7"/>
  <c r="Q38" i="7"/>
  <c r="P38" i="7"/>
  <c r="E38" i="7"/>
  <c r="T38" i="7" s="1"/>
  <c r="U37" i="7"/>
  <c r="T37" i="7"/>
  <c r="S37" i="7"/>
  <c r="R37" i="7"/>
  <c r="Q37" i="7"/>
  <c r="P37" i="7"/>
  <c r="E37" i="7"/>
  <c r="S35" i="7"/>
  <c r="R35" i="7"/>
  <c r="O35" i="7"/>
  <c r="N35" i="7"/>
  <c r="M35" i="7"/>
  <c r="L35" i="7"/>
  <c r="K35" i="7"/>
  <c r="J35" i="7"/>
  <c r="I35" i="7"/>
  <c r="Q35" i="7" s="1"/>
  <c r="H35" i="7"/>
  <c r="P35" i="7" s="1"/>
  <c r="G35" i="7"/>
  <c r="F35" i="7"/>
  <c r="C35" i="7"/>
  <c r="B35" i="7"/>
  <c r="E35" i="7" s="1"/>
  <c r="U34" i="7"/>
  <c r="T34" i="7"/>
  <c r="S34" i="7"/>
  <c r="R34" i="7"/>
  <c r="Q34" i="7"/>
  <c r="P34" i="7"/>
  <c r="E34" i="7"/>
  <c r="S32" i="7"/>
  <c r="R32" i="7"/>
  <c r="O32" i="7"/>
  <c r="N32" i="7"/>
  <c r="M32" i="7"/>
  <c r="L32" i="7"/>
  <c r="K32" i="7"/>
  <c r="J32" i="7"/>
  <c r="I32" i="7"/>
  <c r="Q32" i="7" s="1"/>
  <c r="H32" i="7"/>
  <c r="G32" i="7"/>
  <c r="F32" i="7"/>
  <c r="C32" i="7"/>
  <c r="B32" i="7"/>
  <c r="E32" i="7" s="1"/>
  <c r="U31" i="7"/>
  <c r="T31" i="7"/>
  <c r="S31" i="7"/>
  <c r="R31" i="7"/>
  <c r="Q31" i="7"/>
  <c r="P31" i="7"/>
  <c r="E31" i="7"/>
  <c r="U30" i="7"/>
  <c r="T30" i="7"/>
  <c r="S30" i="7"/>
  <c r="R30" i="7"/>
  <c r="Q30" i="7"/>
  <c r="P30" i="7"/>
  <c r="E30" i="7"/>
  <c r="U29" i="7"/>
  <c r="T29" i="7"/>
  <c r="S29" i="7"/>
  <c r="R29" i="7"/>
  <c r="Q29" i="7"/>
  <c r="P29" i="7"/>
  <c r="E29" i="7"/>
  <c r="S28" i="7"/>
  <c r="R28" i="7"/>
  <c r="Q28" i="7"/>
  <c r="P28" i="7"/>
  <c r="E28" i="7"/>
  <c r="U28" i="7" s="1"/>
  <c r="O26" i="7"/>
  <c r="N26" i="7"/>
  <c r="M26" i="7"/>
  <c r="S26" i="7" s="1"/>
  <c r="L26" i="7"/>
  <c r="R26" i="7" s="1"/>
  <c r="K26" i="7"/>
  <c r="J26" i="7"/>
  <c r="I26" i="7"/>
  <c r="H26" i="7"/>
  <c r="P26" i="7" s="1"/>
  <c r="G26" i="7"/>
  <c r="F26" i="7"/>
  <c r="C26" i="7"/>
  <c r="B26" i="7"/>
  <c r="E26" i="7" s="1"/>
  <c r="S25" i="7"/>
  <c r="R25" i="7"/>
  <c r="Q25" i="7"/>
  <c r="P25" i="7"/>
  <c r="E25" i="7"/>
  <c r="U25" i="7" s="1"/>
  <c r="S24" i="7"/>
  <c r="R24" i="7"/>
  <c r="Q24" i="7"/>
  <c r="P24" i="7"/>
  <c r="E24" i="7"/>
  <c r="S23" i="7"/>
  <c r="R23" i="7"/>
  <c r="Q23" i="7"/>
  <c r="P23" i="7"/>
  <c r="E23" i="7"/>
  <c r="U22" i="7"/>
  <c r="S22" i="7"/>
  <c r="R22" i="7"/>
  <c r="Q22" i="7"/>
  <c r="P22" i="7"/>
  <c r="E22" i="7"/>
  <c r="T22" i="7" s="1"/>
  <c r="U21" i="7"/>
  <c r="S21" i="7"/>
  <c r="R21" i="7"/>
  <c r="Q21" i="7"/>
  <c r="P21" i="7"/>
  <c r="E21" i="7"/>
  <c r="T21" i="7" s="1"/>
  <c r="U20" i="7"/>
  <c r="T20" i="7"/>
  <c r="S20" i="7"/>
  <c r="R20" i="7"/>
  <c r="Q20" i="7"/>
  <c r="P20" i="7"/>
  <c r="E20" i="7"/>
  <c r="U19" i="7"/>
  <c r="T19" i="7"/>
  <c r="S19" i="7"/>
  <c r="R19" i="7"/>
  <c r="Q19" i="7"/>
  <c r="P19" i="7"/>
  <c r="E19" i="7"/>
  <c r="R17" i="7"/>
  <c r="O17" i="7"/>
  <c r="S17" i="7" s="1"/>
  <c r="N17" i="7"/>
  <c r="M17" i="7"/>
  <c r="L17" i="7"/>
  <c r="K17" i="7"/>
  <c r="J17" i="7"/>
  <c r="I17" i="7"/>
  <c r="H17" i="7"/>
  <c r="P17" i="7" s="1"/>
  <c r="G17" i="7"/>
  <c r="F17" i="7"/>
  <c r="C17" i="7"/>
  <c r="B17" i="7"/>
  <c r="E17" i="7" s="1"/>
  <c r="U16" i="7"/>
  <c r="T16" i="7"/>
  <c r="S16" i="7"/>
  <c r="R16" i="7"/>
  <c r="Q16" i="7"/>
  <c r="P16" i="7"/>
  <c r="E16" i="7"/>
  <c r="U15" i="7"/>
  <c r="T15" i="7"/>
  <c r="S15" i="7"/>
  <c r="R15" i="7"/>
  <c r="Q15" i="7"/>
  <c r="P15" i="7"/>
  <c r="E15" i="7"/>
  <c r="U14" i="7"/>
  <c r="S14" i="7"/>
  <c r="R14" i="7"/>
  <c r="Q14" i="7"/>
  <c r="P14" i="7"/>
  <c r="E14" i="7"/>
  <c r="T14" i="7" s="1"/>
  <c r="S13" i="7"/>
  <c r="R13" i="7"/>
  <c r="Q13" i="7"/>
  <c r="P13" i="7"/>
  <c r="E13" i="7"/>
  <c r="S12" i="7"/>
  <c r="R12" i="7"/>
  <c r="Q12" i="7"/>
  <c r="P12" i="7"/>
  <c r="E12" i="7"/>
  <c r="U11" i="7"/>
  <c r="S11" i="7"/>
  <c r="R11" i="7"/>
  <c r="Q11" i="7"/>
  <c r="P11" i="7"/>
  <c r="E11" i="7"/>
  <c r="T11" i="7" s="1"/>
  <c r="T10" i="7"/>
  <c r="S10" i="7"/>
  <c r="R10" i="7"/>
  <c r="Q10" i="7"/>
  <c r="P10" i="7"/>
  <c r="E10" i="7"/>
  <c r="U10" i="7" s="1"/>
  <c r="U9" i="7"/>
  <c r="T9" i="7"/>
  <c r="S9" i="7"/>
  <c r="R9" i="7"/>
  <c r="Q9" i="7"/>
  <c r="P9" i="7"/>
  <c r="E9" i="7"/>
  <c r="U96" i="6"/>
  <c r="T96" i="6"/>
  <c r="S96" i="6"/>
  <c r="R96" i="6"/>
  <c r="Q96" i="6"/>
  <c r="P96" i="6"/>
  <c r="E96" i="6"/>
  <c r="T95" i="6"/>
  <c r="S95" i="6"/>
  <c r="R95" i="6"/>
  <c r="Q95" i="6"/>
  <c r="P95" i="6"/>
  <c r="E95" i="6"/>
  <c r="U95" i="6" s="1"/>
  <c r="U94" i="6"/>
  <c r="S94" i="6"/>
  <c r="R94" i="6"/>
  <c r="Q94" i="6"/>
  <c r="P94" i="6"/>
  <c r="E94" i="6"/>
  <c r="T94" i="6" s="1"/>
  <c r="S93" i="6"/>
  <c r="R93" i="6"/>
  <c r="Q93" i="6"/>
  <c r="P93" i="6"/>
  <c r="E93" i="6"/>
  <c r="S92" i="6"/>
  <c r="R92" i="6"/>
  <c r="Q92" i="6"/>
  <c r="P92" i="6"/>
  <c r="E92" i="6"/>
  <c r="U91" i="6"/>
  <c r="S91" i="6"/>
  <c r="R91" i="6"/>
  <c r="Q91" i="6"/>
  <c r="P91" i="6"/>
  <c r="E91" i="6"/>
  <c r="T91" i="6" s="1"/>
  <c r="U90" i="6"/>
  <c r="S90" i="6"/>
  <c r="R90" i="6"/>
  <c r="Q90" i="6"/>
  <c r="P90" i="6"/>
  <c r="E90" i="6"/>
  <c r="T90" i="6" s="1"/>
  <c r="U89" i="6"/>
  <c r="T89" i="6"/>
  <c r="S89" i="6"/>
  <c r="R89" i="6"/>
  <c r="Q89" i="6"/>
  <c r="P89" i="6"/>
  <c r="E89" i="6"/>
  <c r="U88" i="6"/>
  <c r="T88" i="6"/>
  <c r="S88" i="6"/>
  <c r="S87" i="6" s="1"/>
  <c r="R88" i="6"/>
  <c r="Q88" i="6"/>
  <c r="P88" i="6"/>
  <c r="E88" i="6"/>
  <c r="O75" i="6"/>
  <c r="N75" i="6"/>
  <c r="M75" i="6"/>
  <c r="L75" i="6"/>
  <c r="K75" i="6"/>
  <c r="J75" i="6"/>
  <c r="I75" i="6"/>
  <c r="H75" i="6"/>
  <c r="G75" i="6"/>
  <c r="F75" i="6"/>
  <c r="C75" i="6"/>
  <c r="B75" i="6"/>
  <c r="S74" i="6"/>
  <c r="R74" i="6"/>
  <c r="O74" i="6"/>
  <c r="N74" i="6"/>
  <c r="M74" i="6"/>
  <c r="L74" i="6"/>
  <c r="K74" i="6"/>
  <c r="J74" i="6"/>
  <c r="I74" i="6"/>
  <c r="Q74" i="6" s="1"/>
  <c r="H74" i="6"/>
  <c r="P74" i="6" s="1"/>
  <c r="G74" i="6"/>
  <c r="F74" i="6"/>
  <c r="C74" i="6"/>
  <c r="B74" i="6"/>
  <c r="E74" i="6" s="1"/>
  <c r="S73" i="6"/>
  <c r="R73" i="6"/>
  <c r="Q73" i="6"/>
  <c r="O73" i="6"/>
  <c r="N73" i="6"/>
  <c r="M73" i="6"/>
  <c r="L73" i="6"/>
  <c r="K73" i="6"/>
  <c r="J73" i="6"/>
  <c r="I73" i="6"/>
  <c r="H73" i="6"/>
  <c r="P73" i="6" s="1"/>
  <c r="G73" i="6"/>
  <c r="F73" i="6"/>
  <c r="C73" i="6"/>
  <c r="B73" i="6"/>
  <c r="S72" i="6"/>
  <c r="R72" i="6"/>
  <c r="Q72" i="6"/>
  <c r="P72" i="6"/>
  <c r="E72" i="6"/>
  <c r="U72" i="6" s="1"/>
  <c r="U71" i="6"/>
  <c r="T71" i="6"/>
  <c r="S71" i="6"/>
  <c r="R71" i="6"/>
  <c r="Q71" i="6"/>
  <c r="P71" i="6"/>
  <c r="E71" i="6"/>
  <c r="O69" i="6"/>
  <c r="N69" i="6"/>
  <c r="M69" i="6"/>
  <c r="L69" i="6"/>
  <c r="K69" i="6"/>
  <c r="J69" i="6"/>
  <c r="I69" i="6"/>
  <c r="H69" i="6"/>
  <c r="G69" i="6"/>
  <c r="F69" i="6"/>
  <c r="C69" i="6"/>
  <c r="B69" i="6"/>
  <c r="O68" i="6"/>
  <c r="N68" i="6"/>
  <c r="M68" i="6"/>
  <c r="S68" i="6" s="1"/>
  <c r="L68" i="6"/>
  <c r="R68" i="6" s="1"/>
  <c r="K68" i="6"/>
  <c r="Q68" i="6" s="1"/>
  <c r="J68" i="6"/>
  <c r="I68" i="6"/>
  <c r="H68" i="6"/>
  <c r="G68" i="6"/>
  <c r="F68" i="6"/>
  <c r="C68" i="6"/>
  <c r="B68" i="6"/>
  <c r="E68" i="6" s="1"/>
  <c r="U67" i="6"/>
  <c r="T67" i="6"/>
  <c r="S67" i="6"/>
  <c r="R67" i="6"/>
  <c r="Q67" i="6"/>
  <c r="P67" i="6"/>
  <c r="E67" i="6"/>
  <c r="U66" i="6"/>
  <c r="T66" i="6"/>
  <c r="S66" i="6"/>
  <c r="R66" i="6"/>
  <c r="Q66" i="6"/>
  <c r="P66" i="6"/>
  <c r="E66" i="6"/>
  <c r="U65" i="6"/>
  <c r="T65" i="6"/>
  <c r="S65" i="6"/>
  <c r="R65" i="6"/>
  <c r="Q65" i="6"/>
  <c r="P65" i="6"/>
  <c r="E65" i="6"/>
  <c r="T64" i="6"/>
  <c r="S64" i="6"/>
  <c r="R64" i="6"/>
  <c r="Q64" i="6"/>
  <c r="P64" i="6"/>
  <c r="E64" i="6"/>
  <c r="U64" i="6" s="1"/>
  <c r="S63" i="6"/>
  <c r="R63" i="6"/>
  <c r="Q63" i="6"/>
  <c r="P63" i="6"/>
  <c r="E63" i="6"/>
  <c r="U63" i="6" s="1"/>
  <c r="O61" i="6"/>
  <c r="N61" i="6"/>
  <c r="M61" i="6"/>
  <c r="S61" i="6" s="1"/>
  <c r="L61" i="6"/>
  <c r="R61" i="6" s="1"/>
  <c r="K61" i="6"/>
  <c r="J61" i="6"/>
  <c r="I61" i="6"/>
  <c r="H61" i="6"/>
  <c r="C61" i="6"/>
  <c r="B61" i="6"/>
  <c r="S60" i="6"/>
  <c r="R60" i="6"/>
  <c r="Q60" i="6"/>
  <c r="P60" i="6"/>
  <c r="E60" i="6"/>
  <c r="S59" i="6"/>
  <c r="R59" i="6"/>
  <c r="Q59" i="6"/>
  <c r="P59" i="6"/>
  <c r="E59" i="6"/>
  <c r="T59" i="6" s="1"/>
  <c r="T58" i="6"/>
  <c r="S58" i="6"/>
  <c r="R58" i="6"/>
  <c r="Q58" i="6"/>
  <c r="P58" i="6"/>
  <c r="E58" i="6"/>
  <c r="U58" i="6" s="1"/>
  <c r="U57" i="6"/>
  <c r="T57" i="6"/>
  <c r="S57" i="6"/>
  <c r="R57" i="6"/>
  <c r="Q57" i="6"/>
  <c r="P57" i="6"/>
  <c r="E57" i="6"/>
  <c r="O55" i="6"/>
  <c r="N55" i="6"/>
  <c r="M55" i="6"/>
  <c r="S55" i="6" s="1"/>
  <c r="L55" i="6"/>
  <c r="R55" i="6" s="1"/>
  <c r="K55" i="6"/>
  <c r="J55" i="6"/>
  <c r="I55" i="6"/>
  <c r="H55" i="6"/>
  <c r="G55" i="6"/>
  <c r="F55" i="6"/>
  <c r="C55" i="6"/>
  <c r="B55" i="6"/>
  <c r="U54" i="6"/>
  <c r="T54" i="6"/>
  <c r="S54" i="6"/>
  <c r="R54" i="6"/>
  <c r="Q54" i="6"/>
  <c r="P54" i="6"/>
  <c r="E54" i="6"/>
  <c r="U53" i="6"/>
  <c r="S53" i="6"/>
  <c r="R53" i="6"/>
  <c r="Q53" i="6"/>
  <c r="P53" i="6"/>
  <c r="E53" i="6"/>
  <c r="T53" i="6" s="1"/>
  <c r="T52" i="6"/>
  <c r="S52" i="6"/>
  <c r="R52" i="6"/>
  <c r="Q52" i="6"/>
  <c r="P52" i="6"/>
  <c r="E52" i="6"/>
  <c r="U52" i="6" s="1"/>
  <c r="S51" i="6"/>
  <c r="R51" i="6"/>
  <c r="Q51" i="6"/>
  <c r="P51" i="6"/>
  <c r="E51" i="6"/>
  <c r="T51" i="6" s="1"/>
  <c r="S50" i="6"/>
  <c r="R50" i="6"/>
  <c r="Q50" i="6"/>
  <c r="P50" i="6"/>
  <c r="E50" i="6"/>
  <c r="S49" i="6"/>
  <c r="R49" i="6"/>
  <c r="Q49" i="6"/>
  <c r="P49" i="6"/>
  <c r="E49" i="6"/>
  <c r="S48" i="6"/>
  <c r="R48" i="6"/>
  <c r="Q48" i="6"/>
  <c r="P48" i="6"/>
  <c r="E48" i="6"/>
  <c r="T48" i="6" s="1"/>
  <c r="T47" i="6"/>
  <c r="S47" i="6"/>
  <c r="R47" i="6"/>
  <c r="Q47" i="6"/>
  <c r="P47" i="6"/>
  <c r="E47" i="6"/>
  <c r="U47" i="6" s="1"/>
  <c r="U46" i="6"/>
  <c r="T46" i="6"/>
  <c r="S46" i="6"/>
  <c r="R46" i="6"/>
  <c r="Q46" i="6"/>
  <c r="P46" i="6"/>
  <c r="E46" i="6"/>
  <c r="U45" i="6"/>
  <c r="S45" i="6"/>
  <c r="R45" i="6"/>
  <c r="Q45" i="6"/>
  <c r="P45" i="6"/>
  <c r="E45" i="6"/>
  <c r="T45" i="6" s="1"/>
  <c r="T44" i="6"/>
  <c r="S44" i="6"/>
  <c r="R44" i="6"/>
  <c r="Q44" i="6"/>
  <c r="P44" i="6"/>
  <c r="E44" i="6"/>
  <c r="U44" i="6" s="1"/>
  <c r="Q42" i="6"/>
  <c r="O42" i="6"/>
  <c r="S42" i="6" s="1"/>
  <c r="N42" i="6"/>
  <c r="M42" i="6"/>
  <c r="L42" i="6"/>
  <c r="K42" i="6"/>
  <c r="J42" i="6"/>
  <c r="I42" i="6"/>
  <c r="H42" i="6"/>
  <c r="P42" i="6" s="1"/>
  <c r="G42" i="6"/>
  <c r="F42" i="6"/>
  <c r="C42" i="6"/>
  <c r="B42" i="6"/>
  <c r="E42" i="6" s="1"/>
  <c r="T41" i="6"/>
  <c r="S41" i="6"/>
  <c r="R41" i="6"/>
  <c r="Q41" i="6"/>
  <c r="P41" i="6"/>
  <c r="E41" i="6"/>
  <c r="U41" i="6" s="1"/>
  <c r="S40" i="6"/>
  <c r="R40" i="6"/>
  <c r="Q40" i="6"/>
  <c r="U40" i="6" s="1"/>
  <c r="P40" i="6"/>
  <c r="E40" i="6"/>
  <c r="S39" i="6"/>
  <c r="R39" i="6"/>
  <c r="Q39" i="6"/>
  <c r="P39" i="6"/>
  <c r="E39" i="6"/>
  <c r="S38" i="6"/>
  <c r="R38" i="6"/>
  <c r="Q38" i="6"/>
  <c r="P38" i="6"/>
  <c r="E38" i="6"/>
  <c r="U37" i="6"/>
  <c r="S37" i="6"/>
  <c r="R37" i="6"/>
  <c r="Q37" i="6"/>
  <c r="P37" i="6"/>
  <c r="E37" i="6"/>
  <c r="T37" i="6" s="1"/>
  <c r="S35" i="6"/>
  <c r="R35" i="6"/>
  <c r="O35" i="6"/>
  <c r="N35" i="6"/>
  <c r="M35" i="6"/>
  <c r="L35" i="6"/>
  <c r="K35" i="6"/>
  <c r="J35" i="6"/>
  <c r="I35" i="6"/>
  <c r="Q35" i="6" s="1"/>
  <c r="H35" i="6"/>
  <c r="G35" i="6"/>
  <c r="F35" i="6"/>
  <c r="C35" i="6"/>
  <c r="B35" i="6"/>
  <c r="E35" i="6" s="1"/>
  <c r="U34" i="6"/>
  <c r="S34" i="6"/>
  <c r="R34" i="6"/>
  <c r="Q34" i="6"/>
  <c r="P34" i="6"/>
  <c r="E34" i="6"/>
  <c r="T34" i="6" s="1"/>
  <c r="R32" i="6"/>
  <c r="O32" i="6"/>
  <c r="N32" i="6"/>
  <c r="M32" i="6"/>
  <c r="S32" i="6" s="1"/>
  <c r="L32" i="6"/>
  <c r="K32" i="6"/>
  <c r="J32" i="6"/>
  <c r="I32" i="6"/>
  <c r="H32" i="6"/>
  <c r="P32" i="6" s="1"/>
  <c r="G32" i="6"/>
  <c r="F32" i="6"/>
  <c r="C32" i="6"/>
  <c r="B32" i="6"/>
  <c r="U31" i="6"/>
  <c r="S31" i="6"/>
  <c r="R31" i="6"/>
  <c r="Q31" i="6"/>
  <c r="P31" i="6"/>
  <c r="E31" i="6"/>
  <c r="T31" i="6" s="1"/>
  <c r="S30" i="6"/>
  <c r="R30" i="6"/>
  <c r="Q30" i="6"/>
  <c r="P30" i="6"/>
  <c r="E30" i="6"/>
  <c r="U30" i="6" s="1"/>
  <c r="U29" i="6"/>
  <c r="S29" i="6"/>
  <c r="R29" i="6"/>
  <c r="Q29" i="6"/>
  <c r="P29" i="6"/>
  <c r="E29" i="6"/>
  <c r="T29" i="6" s="1"/>
  <c r="U28" i="6"/>
  <c r="S28" i="6"/>
  <c r="R28" i="6"/>
  <c r="Q28" i="6"/>
  <c r="P28" i="6"/>
  <c r="E28" i="6"/>
  <c r="T28" i="6" s="1"/>
  <c r="R26" i="6"/>
  <c r="O26" i="6"/>
  <c r="N26" i="6"/>
  <c r="M26" i="6"/>
  <c r="L26" i="6"/>
  <c r="K26" i="6"/>
  <c r="J26" i="6"/>
  <c r="I26" i="6"/>
  <c r="H26" i="6"/>
  <c r="P26" i="6" s="1"/>
  <c r="G26" i="6"/>
  <c r="F26" i="6"/>
  <c r="C26" i="6"/>
  <c r="E26" i="6" s="1"/>
  <c r="B26" i="6"/>
  <c r="U25" i="6"/>
  <c r="S25" i="6"/>
  <c r="R25" i="6"/>
  <c r="Q25" i="6"/>
  <c r="P25" i="6"/>
  <c r="E25" i="6"/>
  <c r="T25" i="6" s="1"/>
  <c r="S24" i="6"/>
  <c r="R24" i="6"/>
  <c r="Q24" i="6"/>
  <c r="P24" i="6"/>
  <c r="E24" i="6"/>
  <c r="U24" i="6" s="1"/>
  <c r="U23" i="6"/>
  <c r="S23" i="6"/>
  <c r="R23" i="6"/>
  <c r="Q23" i="6"/>
  <c r="P23" i="6"/>
  <c r="E23" i="6"/>
  <c r="T23" i="6" s="1"/>
  <c r="S22" i="6"/>
  <c r="R22" i="6"/>
  <c r="Q22" i="6"/>
  <c r="P22" i="6"/>
  <c r="E22" i="6"/>
  <c r="S21" i="6"/>
  <c r="R21" i="6"/>
  <c r="Q21" i="6"/>
  <c r="P21" i="6"/>
  <c r="E21" i="6"/>
  <c r="U20" i="6"/>
  <c r="S20" i="6"/>
  <c r="R20" i="6"/>
  <c r="Q20" i="6"/>
  <c r="P20" i="6"/>
  <c r="E20" i="6"/>
  <c r="T20" i="6" s="1"/>
  <c r="U19" i="6"/>
  <c r="T19" i="6"/>
  <c r="S19" i="6"/>
  <c r="R19" i="6"/>
  <c r="Q19" i="6"/>
  <c r="P19" i="6"/>
  <c r="E19" i="6"/>
  <c r="S17" i="6"/>
  <c r="R17" i="6"/>
  <c r="O17" i="6"/>
  <c r="N17" i="6"/>
  <c r="M17" i="6"/>
  <c r="L17" i="6"/>
  <c r="K17" i="6"/>
  <c r="J17" i="6"/>
  <c r="I17" i="6"/>
  <c r="Q17" i="6" s="1"/>
  <c r="H17" i="6"/>
  <c r="G17" i="6"/>
  <c r="F17" i="6"/>
  <c r="C17" i="6"/>
  <c r="B17" i="6"/>
  <c r="U16" i="6"/>
  <c r="T16" i="6"/>
  <c r="S16" i="6"/>
  <c r="R16" i="6"/>
  <c r="Q16" i="6"/>
  <c r="P16" i="6"/>
  <c r="E16" i="6"/>
  <c r="U15" i="6"/>
  <c r="T15" i="6"/>
  <c r="S15" i="6"/>
  <c r="R15" i="6"/>
  <c r="Q15" i="6"/>
  <c r="P15" i="6"/>
  <c r="E15" i="6"/>
  <c r="U14" i="6"/>
  <c r="S14" i="6"/>
  <c r="R14" i="6"/>
  <c r="Q14" i="6"/>
  <c r="P14" i="6"/>
  <c r="E14" i="6"/>
  <c r="T14" i="6" s="1"/>
  <c r="T13" i="6"/>
  <c r="S13" i="6"/>
  <c r="R13" i="6"/>
  <c r="Q13" i="6"/>
  <c r="P13" i="6"/>
  <c r="E13" i="6"/>
  <c r="U13" i="6" s="1"/>
  <c r="U12" i="6"/>
  <c r="S12" i="6"/>
  <c r="R12" i="6"/>
  <c r="Q12" i="6"/>
  <c r="P12" i="6"/>
  <c r="E12" i="6"/>
  <c r="T12" i="6" s="1"/>
  <c r="S11" i="6"/>
  <c r="R11" i="6"/>
  <c r="Q11" i="6"/>
  <c r="P11" i="6"/>
  <c r="E11" i="6"/>
  <c r="S10" i="6"/>
  <c r="R10" i="6"/>
  <c r="Q10" i="6"/>
  <c r="P10" i="6"/>
  <c r="E10" i="6"/>
  <c r="U9" i="6"/>
  <c r="S9" i="6"/>
  <c r="R9" i="6"/>
  <c r="Q9" i="6"/>
  <c r="P9" i="6"/>
  <c r="E9" i="6"/>
  <c r="T9" i="6" s="1"/>
  <c r="U96" i="5"/>
  <c r="T96" i="5"/>
  <c r="S96" i="5"/>
  <c r="R96" i="5"/>
  <c r="Q96" i="5"/>
  <c r="P96" i="5"/>
  <c r="E96" i="5"/>
  <c r="U95" i="5"/>
  <c r="T95" i="5"/>
  <c r="S95" i="5"/>
  <c r="R95" i="5"/>
  <c r="Q95" i="5"/>
  <c r="P95" i="5"/>
  <c r="E95" i="5"/>
  <c r="U94" i="5"/>
  <c r="S94" i="5"/>
  <c r="R94" i="5"/>
  <c r="Q94" i="5"/>
  <c r="P94" i="5"/>
  <c r="E94" i="5"/>
  <c r="T94" i="5" s="1"/>
  <c r="T93" i="5"/>
  <c r="S93" i="5"/>
  <c r="R93" i="5"/>
  <c r="Q93" i="5"/>
  <c r="P93" i="5"/>
  <c r="E93" i="5"/>
  <c r="U93" i="5" s="1"/>
  <c r="U92" i="5"/>
  <c r="S92" i="5"/>
  <c r="R92" i="5"/>
  <c r="Q92" i="5"/>
  <c r="P92" i="5"/>
  <c r="E92" i="5"/>
  <c r="T92" i="5" s="1"/>
  <c r="S91" i="5"/>
  <c r="R91" i="5"/>
  <c r="Q91" i="5"/>
  <c r="P91" i="5"/>
  <c r="E91" i="5"/>
  <c r="S90" i="5"/>
  <c r="R90" i="5"/>
  <c r="Q90" i="5"/>
  <c r="P90" i="5"/>
  <c r="E90" i="5"/>
  <c r="U89" i="5"/>
  <c r="S89" i="5"/>
  <c r="R89" i="5"/>
  <c r="Q89" i="5"/>
  <c r="P89" i="5"/>
  <c r="E89" i="5"/>
  <c r="T89" i="5" s="1"/>
  <c r="U88" i="5"/>
  <c r="T88" i="5"/>
  <c r="S88" i="5"/>
  <c r="R88" i="5"/>
  <c r="Q88" i="5"/>
  <c r="Q87" i="5" s="1"/>
  <c r="P88" i="5"/>
  <c r="E88" i="5"/>
  <c r="S75" i="5"/>
  <c r="O75" i="5"/>
  <c r="N75" i="5"/>
  <c r="M75" i="5"/>
  <c r="L75" i="5"/>
  <c r="K75" i="5"/>
  <c r="J75" i="5"/>
  <c r="I75" i="5"/>
  <c r="H75" i="5"/>
  <c r="G75" i="5"/>
  <c r="F75" i="5"/>
  <c r="C75" i="5"/>
  <c r="B75" i="5"/>
  <c r="O74" i="5"/>
  <c r="N74" i="5"/>
  <c r="M74" i="5"/>
  <c r="S74" i="5" s="1"/>
  <c r="L74" i="5"/>
  <c r="R74" i="5" s="1"/>
  <c r="K74" i="5"/>
  <c r="J74" i="5"/>
  <c r="I74" i="5"/>
  <c r="H74" i="5"/>
  <c r="G74" i="5"/>
  <c r="F74" i="5"/>
  <c r="C74" i="5"/>
  <c r="B74" i="5"/>
  <c r="E74" i="5" s="1"/>
  <c r="O73" i="5"/>
  <c r="N73" i="5"/>
  <c r="M73" i="5"/>
  <c r="S73" i="5" s="1"/>
  <c r="L73" i="5"/>
  <c r="R73" i="5" s="1"/>
  <c r="K73" i="5"/>
  <c r="J73" i="5"/>
  <c r="I73" i="5"/>
  <c r="H73" i="5"/>
  <c r="P73" i="5" s="1"/>
  <c r="G73" i="5"/>
  <c r="F73" i="5"/>
  <c r="C73" i="5"/>
  <c r="E73" i="5" s="1"/>
  <c r="B73" i="5"/>
  <c r="S72" i="5"/>
  <c r="R72" i="5"/>
  <c r="Q72" i="5"/>
  <c r="P72" i="5"/>
  <c r="E72" i="5"/>
  <c r="U71" i="5"/>
  <c r="S71" i="5"/>
  <c r="R71" i="5"/>
  <c r="Q71" i="5"/>
  <c r="P71" i="5"/>
  <c r="E71" i="5"/>
  <c r="O69" i="5"/>
  <c r="N69" i="5"/>
  <c r="M69" i="5"/>
  <c r="L69" i="5"/>
  <c r="K69" i="5"/>
  <c r="J69" i="5"/>
  <c r="I69" i="5"/>
  <c r="H69" i="5"/>
  <c r="G69" i="5"/>
  <c r="F69" i="5"/>
  <c r="C69" i="5"/>
  <c r="B69" i="5"/>
  <c r="O68" i="5"/>
  <c r="N68" i="5"/>
  <c r="M68" i="5"/>
  <c r="S68" i="5" s="1"/>
  <c r="L68" i="5"/>
  <c r="R68" i="5" s="1"/>
  <c r="K68" i="5"/>
  <c r="J68" i="5"/>
  <c r="I68" i="5"/>
  <c r="H68" i="5"/>
  <c r="P68" i="5" s="1"/>
  <c r="G68" i="5"/>
  <c r="F68" i="5"/>
  <c r="C68" i="5"/>
  <c r="B68" i="5"/>
  <c r="E68" i="5" s="1"/>
  <c r="S67" i="5"/>
  <c r="R67" i="5"/>
  <c r="Q67" i="5"/>
  <c r="P67" i="5"/>
  <c r="E67" i="5"/>
  <c r="U66" i="5"/>
  <c r="S66" i="5"/>
  <c r="R66" i="5"/>
  <c r="Q66" i="5"/>
  <c r="P66" i="5"/>
  <c r="E66" i="5"/>
  <c r="T66" i="5" s="1"/>
  <c r="U65" i="5"/>
  <c r="T65" i="5"/>
  <c r="S65" i="5"/>
  <c r="R65" i="5"/>
  <c r="Q65" i="5"/>
  <c r="P65" i="5"/>
  <c r="E65" i="5"/>
  <c r="S64" i="5"/>
  <c r="R64" i="5"/>
  <c r="Q64" i="5"/>
  <c r="P64" i="5"/>
  <c r="E64" i="5"/>
  <c r="U64" i="5" s="1"/>
  <c r="S63" i="5"/>
  <c r="R63" i="5"/>
  <c r="Q63" i="5"/>
  <c r="P63" i="5"/>
  <c r="E63" i="5"/>
  <c r="O61" i="5"/>
  <c r="N61" i="5"/>
  <c r="M61" i="5"/>
  <c r="S61" i="5" s="1"/>
  <c r="L61" i="5"/>
  <c r="R61" i="5" s="1"/>
  <c r="K61" i="5"/>
  <c r="J61" i="5"/>
  <c r="I61" i="5"/>
  <c r="H61" i="5"/>
  <c r="C61" i="5"/>
  <c r="B61" i="5"/>
  <c r="E61" i="5" s="1"/>
  <c r="S60" i="5"/>
  <c r="R60" i="5"/>
  <c r="Q60" i="5"/>
  <c r="P60" i="5"/>
  <c r="E60" i="5"/>
  <c r="T60" i="5" s="1"/>
  <c r="T59" i="5"/>
  <c r="S59" i="5"/>
  <c r="R59" i="5"/>
  <c r="Q59" i="5"/>
  <c r="P59" i="5"/>
  <c r="E59" i="5"/>
  <c r="U59" i="5" s="1"/>
  <c r="S58" i="5"/>
  <c r="R58" i="5"/>
  <c r="Q58" i="5"/>
  <c r="P58" i="5"/>
  <c r="E58" i="5"/>
  <c r="U57" i="5"/>
  <c r="S57" i="5"/>
  <c r="R57" i="5"/>
  <c r="Q57" i="5"/>
  <c r="P57" i="5"/>
  <c r="E57" i="5"/>
  <c r="T57" i="5" s="1"/>
  <c r="S55" i="5"/>
  <c r="R55" i="5"/>
  <c r="O55" i="5"/>
  <c r="N55" i="5"/>
  <c r="M55" i="5"/>
  <c r="L55" i="5"/>
  <c r="K55" i="5"/>
  <c r="J55" i="5"/>
  <c r="I55" i="5"/>
  <c r="H55" i="5"/>
  <c r="G55" i="5"/>
  <c r="F55" i="5"/>
  <c r="C55" i="5"/>
  <c r="B55" i="5"/>
  <c r="U54" i="5"/>
  <c r="S54" i="5"/>
  <c r="R54" i="5"/>
  <c r="Q54" i="5"/>
  <c r="P54" i="5"/>
  <c r="E54" i="5"/>
  <c r="T54" i="5" s="1"/>
  <c r="U53" i="5"/>
  <c r="T53" i="5"/>
  <c r="S53" i="5"/>
  <c r="R53" i="5"/>
  <c r="Q53" i="5"/>
  <c r="P53" i="5"/>
  <c r="E53" i="5"/>
  <c r="S52" i="5"/>
  <c r="R52" i="5"/>
  <c r="Q52" i="5"/>
  <c r="P52" i="5"/>
  <c r="E52" i="5"/>
  <c r="U52" i="5" s="1"/>
  <c r="S51" i="5"/>
  <c r="R51" i="5"/>
  <c r="Q51" i="5"/>
  <c r="P51" i="5"/>
  <c r="E51" i="5"/>
  <c r="U51" i="5" s="1"/>
  <c r="T50" i="5"/>
  <c r="S50" i="5"/>
  <c r="R50" i="5"/>
  <c r="Q50" i="5"/>
  <c r="P50" i="5"/>
  <c r="E50" i="5"/>
  <c r="U50" i="5" s="1"/>
  <c r="S49" i="5"/>
  <c r="R49" i="5"/>
  <c r="Q49" i="5"/>
  <c r="P49" i="5"/>
  <c r="E49" i="5"/>
  <c r="T49" i="5" s="1"/>
  <c r="S48" i="5"/>
  <c r="R48" i="5"/>
  <c r="Q48" i="5"/>
  <c r="P48" i="5"/>
  <c r="E48" i="5"/>
  <c r="U48" i="5" s="1"/>
  <c r="S47" i="5"/>
  <c r="R47" i="5"/>
  <c r="Q47" i="5"/>
  <c r="P47" i="5"/>
  <c r="E47" i="5"/>
  <c r="U46" i="5"/>
  <c r="S46" i="5"/>
  <c r="R46" i="5"/>
  <c r="Q46" i="5"/>
  <c r="P46" i="5"/>
  <c r="E46" i="5"/>
  <c r="T46" i="5" s="1"/>
  <c r="U45" i="5"/>
  <c r="T45" i="5"/>
  <c r="S45" i="5"/>
  <c r="R45" i="5"/>
  <c r="Q45" i="5"/>
  <c r="P45" i="5"/>
  <c r="E45" i="5"/>
  <c r="S44" i="5"/>
  <c r="R44" i="5"/>
  <c r="Q44" i="5"/>
  <c r="P44" i="5"/>
  <c r="E44" i="5"/>
  <c r="U44" i="5" s="1"/>
  <c r="S42" i="5"/>
  <c r="O42" i="5"/>
  <c r="N42" i="5"/>
  <c r="M42" i="5"/>
  <c r="L42" i="5"/>
  <c r="R42" i="5" s="1"/>
  <c r="K42" i="5"/>
  <c r="J42" i="5"/>
  <c r="I42" i="5"/>
  <c r="Q42" i="5" s="1"/>
  <c r="H42" i="5"/>
  <c r="G42" i="5"/>
  <c r="F42" i="5"/>
  <c r="C42" i="5"/>
  <c r="B42" i="5"/>
  <c r="E42" i="5" s="1"/>
  <c r="U41" i="5"/>
  <c r="T41" i="5"/>
  <c r="S41" i="5"/>
  <c r="R41" i="5"/>
  <c r="Q41" i="5"/>
  <c r="P41" i="5"/>
  <c r="E41" i="5"/>
  <c r="U40" i="5"/>
  <c r="T40" i="5"/>
  <c r="S40" i="5"/>
  <c r="R40" i="5"/>
  <c r="Q40" i="5"/>
  <c r="P40" i="5"/>
  <c r="E40" i="5"/>
  <c r="T39" i="5"/>
  <c r="S39" i="5"/>
  <c r="R39" i="5"/>
  <c r="Q39" i="5"/>
  <c r="P39" i="5"/>
  <c r="E39" i="5"/>
  <c r="U39" i="5" s="1"/>
  <c r="U38" i="5"/>
  <c r="S38" i="5"/>
  <c r="R38" i="5"/>
  <c r="Q38" i="5"/>
  <c r="P38" i="5"/>
  <c r="E38" i="5"/>
  <c r="T38" i="5" s="1"/>
  <c r="T37" i="5"/>
  <c r="S37" i="5"/>
  <c r="R37" i="5"/>
  <c r="Q37" i="5"/>
  <c r="P37" i="5"/>
  <c r="E37" i="5"/>
  <c r="O35" i="5"/>
  <c r="N35" i="5"/>
  <c r="M35" i="5"/>
  <c r="L35" i="5"/>
  <c r="R35" i="5" s="1"/>
  <c r="K35" i="5"/>
  <c r="J35" i="5"/>
  <c r="I35" i="5"/>
  <c r="H35" i="5"/>
  <c r="G35" i="5"/>
  <c r="F35" i="5"/>
  <c r="C35" i="5"/>
  <c r="E35" i="5" s="1"/>
  <c r="B35" i="5"/>
  <c r="S34" i="5"/>
  <c r="R34" i="5"/>
  <c r="Q34" i="5"/>
  <c r="P34" i="5"/>
  <c r="E34" i="5"/>
  <c r="O32" i="5"/>
  <c r="N32" i="5"/>
  <c r="M32" i="5"/>
  <c r="S32" i="5" s="1"/>
  <c r="L32" i="5"/>
  <c r="R32" i="5" s="1"/>
  <c r="K32" i="5"/>
  <c r="J32" i="5"/>
  <c r="I32" i="5"/>
  <c r="Q32" i="5" s="1"/>
  <c r="H32" i="5"/>
  <c r="G32" i="5"/>
  <c r="F32" i="5"/>
  <c r="C32" i="5"/>
  <c r="B32" i="5"/>
  <c r="T31" i="5"/>
  <c r="S31" i="5"/>
  <c r="R31" i="5"/>
  <c r="Q31" i="5"/>
  <c r="P31" i="5"/>
  <c r="E31" i="5"/>
  <c r="U31" i="5" s="1"/>
  <c r="S30" i="5"/>
  <c r="R30" i="5"/>
  <c r="Q30" i="5"/>
  <c r="P30" i="5"/>
  <c r="E30" i="5"/>
  <c r="S29" i="5"/>
  <c r="R29" i="5"/>
  <c r="Q29" i="5"/>
  <c r="P29" i="5"/>
  <c r="E29" i="5"/>
  <c r="T29" i="5" s="1"/>
  <c r="T28" i="5"/>
  <c r="S28" i="5"/>
  <c r="R28" i="5"/>
  <c r="Q28" i="5"/>
  <c r="P28" i="5"/>
  <c r="E28" i="5"/>
  <c r="U28" i="5" s="1"/>
  <c r="O26" i="5"/>
  <c r="N26" i="5"/>
  <c r="M26" i="5"/>
  <c r="S26" i="5" s="1"/>
  <c r="L26" i="5"/>
  <c r="R26" i="5" s="1"/>
  <c r="K26" i="5"/>
  <c r="Q26" i="5" s="1"/>
  <c r="J26" i="5"/>
  <c r="I26" i="5"/>
  <c r="H26" i="5"/>
  <c r="G26" i="5"/>
  <c r="F26" i="5"/>
  <c r="C26" i="5"/>
  <c r="B26" i="5"/>
  <c r="S25" i="5"/>
  <c r="R25" i="5"/>
  <c r="Q25" i="5"/>
  <c r="P25" i="5"/>
  <c r="E25" i="5"/>
  <c r="T25" i="5" s="1"/>
  <c r="S24" i="5"/>
  <c r="R24" i="5"/>
  <c r="Q24" i="5"/>
  <c r="P24" i="5"/>
  <c r="E24" i="5"/>
  <c r="U24" i="5" s="1"/>
  <c r="U23" i="5"/>
  <c r="T23" i="5"/>
  <c r="S23" i="5"/>
  <c r="R23" i="5"/>
  <c r="Q23" i="5"/>
  <c r="P23" i="5"/>
  <c r="E23" i="5"/>
  <c r="T22" i="5"/>
  <c r="S22" i="5"/>
  <c r="R22" i="5"/>
  <c r="Q22" i="5"/>
  <c r="P22" i="5"/>
  <c r="E22" i="5"/>
  <c r="U22" i="5" s="1"/>
  <c r="U21" i="5"/>
  <c r="S21" i="5"/>
  <c r="R21" i="5"/>
  <c r="Q21" i="5"/>
  <c r="P21" i="5"/>
  <c r="E21" i="5"/>
  <c r="T21" i="5" s="1"/>
  <c r="T20" i="5"/>
  <c r="S20" i="5"/>
  <c r="R20" i="5"/>
  <c r="Q20" i="5"/>
  <c r="P20" i="5"/>
  <c r="E20" i="5"/>
  <c r="U20" i="5" s="1"/>
  <c r="S19" i="5"/>
  <c r="R19" i="5"/>
  <c r="Q19" i="5"/>
  <c r="P19" i="5"/>
  <c r="E19" i="5"/>
  <c r="O17" i="5"/>
  <c r="N17" i="5"/>
  <c r="M17" i="5"/>
  <c r="S17" i="5" s="1"/>
  <c r="L17" i="5"/>
  <c r="R17" i="5" s="1"/>
  <c r="K17" i="5"/>
  <c r="J17" i="5"/>
  <c r="I17" i="5"/>
  <c r="H17" i="5"/>
  <c r="P17" i="5" s="1"/>
  <c r="G17" i="5"/>
  <c r="F17" i="5"/>
  <c r="C17" i="5"/>
  <c r="E17" i="5" s="1"/>
  <c r="B17" i="5"/>
  <c r="S16" i="5"/>
  <c r="R16" i="5"/>
  <c r="Q16" i="5"/>
  <c r="P16" i="5"/>
  <c r="E16" i="5"/>
  <c r="U15" i="5"/>
  <c r="S15" i="5"/>
  <c r="R15" i="5"/>
  <c r="Q15" i="5"/>
  <c r="P15" i="5"/>
  <c r="E15" i="5"/>
  <c r="T15" i="5" s="1"/>
  <c r="U14" i="5"/>
  <c r="T14" i="5"/>
  <c r="S14" i="5"/>
  <c r="R14" i="5"/>
  <c r="Q14" i="5"/>
  <c r="P14" i="5"/>
  <c r="E14" i="5"/>
  <c r="U13" i="5"/>
  <c r="T13" i="5"/>
  <c r="S13" i="5"/>
  <c r="R13" i="5"/>
  <c r="Q13" i="5"/>
  <c r="P13" i="5"/>
  <c r="E13" i="5"/>
  <c r="S12" i="5"/>
  <c r="R12" i="5"/>
  <c r="Q12" i="5"/>
  <c r="P12" i="5"/>
  <c r="E12" i="5"/>
  <c r="U12" i="5" s="1"/>
  <c r="T11" i="5"/>
  <c r="S11" i="5"/>
  <c r="R11" i="5"/>
  <c r="Q11" i="5"/>
  <c r="P11" i="5"/>
  <c r="E11" i="5"/>
  <c r="U11" i="5" s="1"/>
  <c r="U10" i="5"/>
  <c r="S10" i="5"/>
  <c r="R10" i="5"/>
  <c r="Q10" i="5"/>
  <c r="P10" i="5"/>
  <c r="E10" i="5"/>
  <c r="T9" i="5"/>
  <c r="S9" i="5"/>
  <c r="R9" i="5"/>
  <c r="Q9" i="5"/>
  <c r="P9" i="5"/>
  <c r="E9" i="5"/>
  <c r="S96" i="4"/>
  <c r="R96" i="4"/>
  <c r="Q96" i="4"/>
  <c r="P96" i="4"/>
  <c r="E96" i="4"/>
  <c r="S95" i="4"/>
  <c r="R95" i="4"/>
  <c r="Q95" i="4"/>
  <c r="P95" i="4"/>
  <c r="E95" i="4"/>
  <c r="T95" i="4" s="1"/>
  <c r="U94" i="4"/>
  <c r="T94" i="4"/>
  <c r="S94" i="4"/>
  <c r="R94" i="4"/>
  <c r="Q94" i="4"/>
  <c r="P94" i="4"/>
  <c r="E94" i="4"/>
  <c r="U93" i="4"/>
  <c r="T93" i="4"/>
  <c r="S93" i="4"/>
  <c r="R93" i="4"/>
  <c r="Q93" i="4"/>
  <c r="P93" i="4"/>
  <c r="E93" i="4"/>
  <c r="U92" i="4"/>
  <c r="T92" i="4"/>
  <c r="S92" i="4"/>
  <c r="R92" i="4"/>
  <c r="Q92" i="4"/>
  <c r="P92" i="4"/>
  <c r="E92" i="4"/>
  <c r="T91" i="4"/>
  <c r="S91" i="4"/>
  <c r="R91" i="4"/>
  <c r="Q91" i="4"/>
  <c r="P91" i="4"/>
  <c r="E91" i="4"/>
  <c r="U91" i="4" s="1"/>
  <c r="U90" i="4"/>
  <c r="S90" i="4"/>
  <c r="R90" i="4"/>
  <c r="Q90" i="4"/>
  <c r="P90" i="4"/>
  <c r="E90" i="4"/>
  <c r="T90" i="4" s="1"/>
  <c r="T89" i="4"/>
  <c r="S89" i="4"/>
  <c r="R89" i="4"/>
  <c r="Q89" i="4"/>
  <c r="P89" i="4"/>
  <c r="E89" i="4"/>
  <c r="U89" i="4" s="1"/>
  <c r="U88" i="4"/>
  <c r="S88" i="4"/>
  <c r="R88" i="4"/>
  <c r="Q88" i="4"/>
  <c r="P88" i="4"/>
  <c r="P87" i="4" s="1"/>
  <c r="E88" i="4"/>
  <c r="V75" i="4"/>
  <c r="O75" i="4"/>
  <c r="N75" i="4"/>
  <c r="M75" i="4"/>
  <c r="L75" i="4"/>
  <c r="K75" i="4"/>
  <c r="J75" i="4"/>
  <c r="I75" i="4"/>
  <c r="H75" i="4"/>
  <c r="G75" i="4"/>
  <c r="F75" i="4"/>
  <c r="C75" i="4"/>
  <c r="B75" i="4"/>
  <c r="O74" i="4"/>
  <c r="N74" i="4"/>
  <c r="M74" i="4"/>
  <c r="S74" i="4" s="1"/>
  <c r="L74" i="4"/>
  <c r="R74" i="4" s="1"/>
  <c r="K74" i="4"/>
  <c r="J74" i="4"/>
  <c r="I74" i="4"/>
  <c r="H74" i="4"/>
  <c r="P74" i="4" s="1"/>
  <c r="G74" i="4"/>
  <c r="F74" i="4"/>
  <c r="E74" i="4"/>
  <c r="C74" i="4"/>
  <c r="B74" i="4"/>
  <c r="O73" i="4"/>
  <c r="N73" i="4"/>
  <c r="M73" i="4"/>
  <c r="S73" i="4" s="1"/>
  <c r="L73" i="4"/>
  <c r="K73" i="4"/>
  <c r="J73" i="4"/>
  <c r="I73" i="4"/>
  <c r="Q73" i="4" s="1"/>
  <c r="H73" i="4"/>
  <c r="P73" i="4" s="1"/>
  <c r="G73" i="4"/>
  <c r="F73" i="4"/>
  <c r="C73" i="4"/>
  <c r="B73" i="4"/>
  <c r="E73" i="4" s="1"/>
  <c r="T72" i="4"/>
  <c r="S72" i="4"/>
  <c r="R72" i="4"/>
  <c r="Q72" i="4"/>
  <c r="P72" i="4"/>
  <c r="E72" i="4"/>
  <c r="U72" i="4" s="1"/>
  <c r="U71" i="4"/>
  <c r="S71" i="4"/>
  <c r="R71" i="4"/>
  <c r="Q71" i="4"/>
  <c r="P71" i="4"/>
  <c r="E71" i="4"/>
  <c r="V69" i="4"/>
  <c r="O69" i="4"/>
  <c r="N69" i="4"/>
  <c r="M69" i="4"/>
  <c r="L69" i="4"/>
  <c r="K69" i="4"/>
  <c r="J69" i="4"/>
  <c r="I69" i="4"/>
  <c r="H69" i="4"/>
  <c r="G69" i="4"/>
  <c r="F69" i="4"/>
  <c r="C69" i="4"/>
  <c r="B69" i="4"/>
  <c r="R68" i="4"/>
  <c r="O68" i="4"/>
  <c r="N68" i="4"/>
  <c r="M68" i="4"/>
  <c r="S68" i="4" s="1"/>
  <c r="L68" i="4"/>
  <c r="K68" i="4"/>
  <c r="J68" i="4"/>
  <c r="I68" i="4"/>
  <c r="H68" i="4"/>
  <c r="G68" i="4"/>
  <c r="F68" i="4"/>
  <c r="C68" i="4"/>
  <c r="E68" i="4" s="1"/>
  <c r="B68" i="4"/>
  <c r="U67" i="4"/>
  <c r="T67" i="4"/>
  <c r="S67" i="4"/>
  <c r="R67" i="4"/>
  <c r="Q67" i="4"/>
  <c r="P67" i="4"/>
  <c r="E67" i="4"/>
  <c r="T66" i="4"/>
  <c r="S66" i="4"/>
  <c r="R66" i="4"/>
  <c r="Q66" i="4"/>
  <c r="P66" i="4"/>
  <c r="E66" i="4"/>
  <c r="U66" i="4" s="1"/>
  <c r="S65" i="4"/>
  <c r="R65" i="4"/>
  <c r="Q65" i="4"/>
  <c r="P65" i="4"/>
  <c r="E65" i="4"/>
  <c r="T65" i="4" s="1"/>
  <c r="T64" i="4"/>
  <c r="S64" i="4"/>
  <c r="R64" i="4"/>
  <c r="Q64" i="4"/>
  <c r="P64" i="4"/>
  <c r="E64" i="4"/>
  <c r="U64" i="4" s="1"/>
  <c r="S63" i="4"/>
  <c r="R63" i="4"/>
  <c r="Q63" i="4"/>
  <c r="P63" i="4"/>
  <c r="E63" i="4"/>
  <c r="U63" i="4" s="1"/>
  <c r="R61" i="4"/>
  <c r="O61" i="4"/>
  <c r="N61" i="4"/>
  <c r="M61" i="4"/>
  <c r="S61" i="4" s="1"/>
  <c r="L61" i="4"/>
  <c r="K61" i="4"/>
  <c r="J61" i="4"/>
  <c r="I61" i="4"/>
  <c r="H61" i="4"/>
  <c r="C61" i="4"/>
  <c r="B61" i="4"/>
  <c r="S60" i="4"/>
  <c r="R60" i="4"/>
  <c r="Q60" i="4"/>
  <c r="P60" i="4"/>
  <c r="E60" i="4"/>
  <c r="U60" i="4" s="1"/>
  <c r="S59" i="4"/>
  <c r="R59" i="4"/>
  <c r="Q59" i="4"/>
  <c r="P59" i="4"/>
  <c r="E59" i="4"/>
  <c r="T59" i="4" s="1"/>
  <c r="S58" i="4"/>
  <c r="R58" i="4"/>
  <c r="Q58" i="4"/>
  <c r="P58" i="4"/>
  <c r="E58" i="4"/>
  <c r="U58" i="4" s="1"/>
  <c r="T57" i="4"/>
  <c r="S57" i="4"/>
  <c r="R57" i="4"/>
  <c r="Q57" i="4"/>
  <c r="P57" i="4"/>
  <c r="E57" i="4"/>
  <c r="U57" i="4" s="1"/>
  <c r="O55" i="4"/>
  <c r="N55" i="4"/>
  <c r="M55" i="4"/>
  <c r="S55" i="4" s="1"/>
  <c r="L55" i="4"/>
  <c r="R55" i="4" s="1"/>
  <c r="K55" i="4"/>
  <c r="J55" i="4"/>
  <c r="I55" i="4"/>
  <c r="H55" i="4"/>
  <c r="G55" i="4"/>
  <c r="F55" i="4"/>
  <c r="C55" i="4"/>
  <c r="B55" i="4"/>
  <c r="T54" i="4"/>
  <c r="S54" i="4"/>
  <c r="R54" i="4"/>
  <c r="Q54" i="4"/>
  <c r="P54" i="4"/>
  <c r="E54" i="4"/>
  <c r="U54" i="4" s="1"/>
  <c r="S53" i="4"/>
  <c r="R53" i="4"/>
  <c r="Q53" i="4"/>
  <c r="P53" i="4"/>
  <c r="E53" i="4"/>
  <c r="T53" i="4" s="1"/>
  <c r="S52" i="4"/>
  <c r="R52" i="4"/>
  <c r="Q52" i="4"/>
  <c r="P52" i="4"/>
  <c r="E52" i="4"/>
  <c r="U52" i="4" s="1"/>
  <c r="U51" i="4"/>
  <c r="S51" i="4"/>
  <c r="R51" i="4"/>
  <c r="Q51" i="4"/>
  <c r="P51" i="4"/>
  <c r="E51" i="4"/>
  <c r="T51" i="4" s="1"/>
  <c r="T50" i="4"/>
  <c r="S50" i="4"/>
  <c r="R50" i="4"/>
  <c r="Q50" i="4"/>
  <c r="P50" i="4"/>
  <c r="E50" i="4"/>
  <c r="U50" i="4" s="1"/>
  <c r="S49" i="4"/>
  <c r="R49" i="4"/>
  <c r="Q49" i="4"/>
  <c r="P49" i="4"/>
  <c r="E49" i="4"/>
  <c r="U49" i="4" s="1"/>
  <c r="U48" i="4"/>
  <c r="S48" i="4"/>
  <c r="R48" i="4"/>
  <c r="Q48" i="4"/>
  <c r="P48" i="4"/>
  <c r="E48" i="4"/>
  <c r="T48" i="4" s="1"/>
  <c r="S47" i="4"/>
  <c r="R47" i="4"/>
  <c r="Q47" i="4"/>
  <c r="P47" i="4"/>
  <c r="E47" i="4"/>
  <c r="U47" i="4" s="1"/>
  <c r="T46" i="4"/>
  <c r="S46" i="4"/>
  <c r="R46" i="4"/>
  <c r="Q46" i="4"/>
  <c r="P46" i="4"/>
  <c r="E46" i="4"/>
  <c r="U46" i="4" s="1"/>
  <c r="U45" i="4"/>
  <c r="S45" i="4"/>
  <c r="R45" i="4"/>
  <c r="Q45" i="4"/>
  <c r="P45" i="4"/>
  <c r="E45" i="4"/>
  <c r="T44" i="4"/>
  <c r="S44" i="4"/>
  <c r="R44" i="4"/>
  <c r="Q44" i="4"/>
  <c r="P44" i="4"/>
  <c r="E44" i="4"/>
  <c r="U44" i="4" s="1"/>
  <c r="O42" i="4"/>
  <c r="N42" i="4"/>
  <c r="M42" i="4"/>
  <c r="S42" i="4" s="1"/>
  <c r="L42" i="4"/>
  <c r="R42" i="4" s="1"/>
  <c r="K42" i="4"/>
  <c r="J42" i="4"/>
  <c r="I42" i="4"/>
  <c r="H42" i="4"/>
  <c r="G42" i="4"/>
  <c r="F42" i="4"/>
  <c r="C42" i="4"/>
  <c r="B42" i="4"/>
  <c r="E42" i="4" s="1"/>
  <c r="S41" i="4"/>
  <c r="R41" i="4"/>
  <c r="Q41" i="4"/>
  <c r="P41" i="4"/>
  <c r="E41" i="4"/>
  <c r="U41" i="4" s="1"/>
  <c r="U40" i="4"/>
  <c r="S40" i="4"/>
  <c r="R40" i="4"/>
  <c r="Q40" i="4"/>
  <c r="P40" i="4"/>
  <c r="E40" i="4"/>
  <c r="T40" i="4" s="1"/>
  <c r="U39" i="4"/>
  <c r="T39" i="4"/>
  <c r="S39" i="4"/>
  <c r="R39" i="4"/>
  <c r="Q39" i="4"/>
  <c r="P39" i="4"/>
  <c r="E39" i="4"/>
  <c r="U38" i="4"/>
  <c r="T38" i="4"/>
  <c r="S38" i="4"/>
  <c r="R38" i="4"/>
  <c r="Q38" i="4"/>
  <c r="P38" i="4"/>
  <c r="E38" i="4"/>
  <c r="U37" i="4"/>
  <c r="S37" i="4"/>
  <c r="R37" i="4"/>
  <c r="Q37" i="4"/>
  <c r="P37" i="4"/>
  <c r="T37" i="4" s="1"/>
  <c r="E37" i="4"/>
  <c r="R35" i="4"/>
  <c r="O35" i="4"/>
  <c r="N35" i="4"/>
  <c r="M35" i="4"/>
  <c r="S35" i="4" s="1"/>
  <c r="L35" i="4"/>
  <c r="K35" i="4"/>
  <c r="J35" i="4"/>
  <c r="I35" i="4"/>
  <c r="Q35" i="4" s="1"/>
  <c r="H35" i="4"/>
  <c r="P35" i="4" s="1"/>
  <c r="G35" i="4"/>
  <c r="F35" i="4"/>
  <c r="E35" i="4"/>
  <c r="C35" i="4"/>
  <c r="B35" i="4"/>
  <c r="U34" i="4"/>
  <c r="S34" i="4"/>
  <c r="R34" i="4"/>
  <c r="Q34" i="4"/>
  <c r="P34" i="4"/>
  <c r="T34" i="4" s="1"/>
  <c r="E34" i="4"/>
  <c r="O32" i="4"/>
  <c r="N32" i="4"/>
  <c r="M32" i="4"/>
  <c r="S32" i="4" s="1"/>
  <c r="L32" i="4"/>
  <c r="R32" i="4" s="1"/>
  <c r="K32" i="4"/>
  <c r="J32" i="4"/>
  <c r="I32" i="4"/>
  <c r="H32" i="4"/>
  <c r="G32" i="4"/>
  <c r="F32" i="4"/>
  <c r="E32" i="4"/>
  <c r="C32" i="4"/>
  <c r="B32" i="4"/>
  <c r="U31" i="4"/>
  <c r="T31" i="4"/>
  <c r="S31" i="4"/>
  <c r="R31" i="4"/>
  <c r="Q31" i="4"/>
  <c r="P31" i="4"/>
  <c r="E31" i="4"/>
  <c r="S30" i="4"/>
  <c r="R30" i="4"/>
  <c r="Q30" i="4"/>
  <c r="P30" i="4"/>
  <c r="E30" i="4"/>
  <c r="U30" i="4" s="1"/>
  <c r="S29" i="4"/>
  <c r="R29" i="4"/>
  <c r="Q29" i="4"/>
  <c r="P29" i="4"/>
  <c r="E29" i="4"/>
  <c r="U29" i="4" s="1"/>
  <c r="U28" i="4"/>
  <c r="S28" i="4"/>
  <c r="R28" i="4"/>
  <c r="Q28" i="4"/>
  <c r="P28" i="4"/>
  <c r="E28" i="4"/>
  <c r="T28" i="4" s="1"/>
  <c r="V26" i="4"/>
  <c r="S26" i="4"/>
  <c r="O26" i="4"/>
  <c r="N26" i="4"/>
  <c r="M26" i="4"/>
  <c r="L26" i="4"/>
  <c r="R26" i="4" s="1"/>
  <c r="K26" i="4"/>
  <c r="J26" i="4"/>
  <c r="I26" i="4"/>
  <c r="H26" i="4"/>
  <c r="P26" i="4" s="1"/>
  <c r="G26" i="4"/>
  <c r="F26" i="4"/>
  <c r="C26" i="4"/>
  <c r="B26" i="4"/>
  <c r="T25" i="4"/>
  <c r="S25" i="4"/>
  <c r="R25" i="4"/>
  <c r="Q25" i="4"/>
  <c r="P25" i="4"/>
  <c r="E25" i="4"/>
  <c r="U25" i="4" s="1"/>
  <c r="S24" i="4"/>
  <c r="R24" i="4"/>
  <c r="Q24" i="4"/>
  <c r="P24" i="4"/>
  <c r="E24" i="4"/>
  <c r="T24" i="4" s="1"/>
  <c r="S23" i="4"/>
  <c r="R23" i="4"/>
  <c r="Q23" i="4"/>
  <c r="P23" i="4"/>
  <c r="E23" i="4"/>
  <c r="S22" i="4"/>
  <c r="R22" i="4"/>
  <c r="Q22" i="4"/>
  <c r="P22" i="4"/>
  <c r="E22" i="4"/>
  <c r="T22" i="4" s="1"/>
  <c r="U21" i="4"/>
  <c r="T21" i="4"/>
  <c r="S21" i="4"/>
  <c r="R21" i="4"/>
  <c r="Q21" i="4"/>
  <c r="P21" i="4"/>
  <c r="E21" i="4"/>
  <c r="U20" i="4"/>
  <c r="T20" i="4"/>
  <c r="S20" i="4"/>
  <c r="R20" i="4"/>
  <c r="Q20" i="4"/>
  <c r="P20" i="4"/>
  <c r="E20" i="4"/>
  <c r="U19" i="4"/>
  <c r="T19" i="4"/>
  <c r="S19" i="4"/>
  <c r="R19" i="4"/>
  <c r="Q19" i="4"/>
  <c r="P19" i="4"/>
  <c r="E19" i="4"/>
  <c r="S17" i="4"/>
  <c r="R17" i="4"/>
  <c r="O17" i="4"/>
  <c r="N17" i="4"/>
  <c r="M17" i="4"/>
  <c r="L17" i="4"/>
  <c r="K17" i="4"/>
  <c r="J17" i="4"/>
  <c r="I17" i="4"/>
  <c r="Q17" i="4" s="1"/>
  <c r="H17" i="4"/>
  <c r="P17" i="4" s="1"/>
  <c r="G17" i="4"/>
  <c r="F17" i="4"/>
  <c r="C17" i="4"/>
  <c r="B17" i="4"/>
  <c r="E17" i="4" s="1"/>
  <c r="U16" i="4"/>
  <c r="T16" i="4"/>
  <c r="S16" i="4"/>
  <c r="R16" i="4"/>
  <c r="Q16" i="4"/>
  <c r="P16" i="4"/>
  <c r="E16" i="4"/>
  <c r="U15" i="4"/>
  <c r="T15" i="4"/>
  <c r="S15" i="4"/>
  <c r="R15" i="4"/>
  <c r="Q15" i="4"/>
  <c r="P15" i="4"/>
  <c r="E15" i="4"/>
  <c r="T14" i="4"/>
  <c r="S14" i="4"/>
  <c r="R14" i="4"/>
  <c r="Q14" i="4"/>
  <c r="P14" i="4"/>
  <c r="E14" i="4"/>
  <c r="U14" i="4" s="1"/>
  <c r="S13" i="4"/>
  <c r="R13" i="4"/>
  <c r="Q13" i="4"/>
  <c r="P13" i="4"/>
  <c r="E13" i="4"/>
  <c r="T13" i="4" s="1"/>
  <c r="T12" i="4"/>
  <c r="S12" i="4"/>
  <c r="R12" i="4"/>
  <c r="Q12" i="4"/>
  <c r="P12" i="4"/>
  <c r="E12" i="4"/>
  <c r="U12" i="4" s="1"/>
  <c r="U11" i="4"/>
  <c r="S11" i="4"/>
  <c r="R11" i="4"/>
  <c r="Q11" i="4"/>
  <c r="P11" i="4"/>
  <c r="E11" i="4"/>
  <c r="T11" i="4" s="1"/>
  <c r="S10" i="4"/>
  <c r="R10" i="4"/>
  <c r="Q10" i="4"/>
  <c r="P10" i="4"/>
  <c r="E10" i="4"/>
  <c r="U10" i="4" s="1"/>
  <c r="S9" i="4"/>
  <c r="R9" i="4"/>
  <c r="Q9" i="4"/>
  <c r="P9" i="4"/>
  <c r="E9" i="4"/>
  <c r="U96" i="3"/>
  <c r="T96" i="3"/>
  <c r="S96" i="3"/>
  <c r="R96" i="3"/>
  <c r="Q96" i="3"/>
  <c r="P96" i="3"/>
  <c r="E96" i="3"/>
  <c r="S95" i="3"/>
  <c r="R95" i="3"/>
  <c r="Q95" i="3"/>
  <c r="P95" i="3"/>
  <c r="E95" i="3"/>
  <c r="U95" i="3" s="1"/>
  <c r="T94" i="3"/>
  <c r="S94" i="3"/>
  <c r="R94" i="3"/>
  <c r="Q94" i="3"/>
  <c r="P94" i="3"/>
  <c r="E94" i="3"/>
  <c r="U94" i="3" s="1"/>
  <c r="U93" i="3"/>
  <c r="S93" i="3"/>
  <c r="R93" i="3"/>
  <c r="Q93" i="3"/>
  <c r="P93" i="3"/>
  <c r="E93" i="3"/>
  <c r="T93" i="3" s="1"/>
  <c r="S92" i="3"/>
  <c r="R92" i="3"/>
  <c r="Q92" i="3"/>
  <c r="P92" i="3"/>
  <c r="E92" i="3"/>
  <c r="U92" i="3" s="1"/>
  <c r="S91" i="3"/>
  <c r="R91" i="3"/>
  <c r="Q91" i="3"/>
  <c r="P91" i="3"/>
  <c r="E91" i="3"/>
  <c r="T91" i="3" s="1"/>
  <c r="U90" i="3"/>
  <c r="T90" i="3"/>
  <c r="S90" i="3"/>
  <c r="R90" i="3"/>
  <c r="Q90" i="3"/>
  <c r="P90" i="3"/>
  <c r="E90" i="3"/>
  <c r="U89" i="3"/>
  <c r="T89" i="3"/>
  <c r="S89" i="3"/>
  <c r="R89" i="3"/>
  <c r="Q89" i="3"/>
  <c r="P89" i="3"/>
  <c r="E89" i="3"/>
  <c r="U88" i="3"/>
  <c r="T88" i="3"/>
  <c r="S88" i="3"/>
  <c r="R88" i="3"/>
  <c r="Q88" i="3"/>
  <c r="P88" i="3"/>
  <c r="E88" i="3"/>
  <c r="V75" i="3"/>
  <c r="S75" i="3"/>
  <c r="O75" i="3"/>
  <c r="N75" i="3"/>
  <c r="M75" i="3"/>
  <c r="L75" i="3"/>
  <c r="K75" i="3"/>
  <c r="J75" i="3"/>
  <c r="I75" i="3"/>
  <c r="Q75" i="3" s="1"/>
  <c r="H75" i="3"/>
  <c r="G75" i="3"/>
  <c r="F75" i="3"/>
  <c r="C75" i="3"/>
  <c r="B75" i="3"/>
  <c r="R74" i="3"/>
  <c r="O74" i="3"/>
  <c r="S74" i="3" s="1"/>
  <c r="N74" i="3"/>
  <c r="M74" i="3"/>
  <c r="L74" i="3"/>
  <c r="K74" i="3"/>
  <c r="J74" i="3"/>
  <c r="I74" i="3"/>
  <c r="Q74" i="3" s="1"/>
  <c r="H74" i="3"/>
  <c r="P74" i="3" s="1"/>
  <c r="G74" i="3"/>
  <c r="F74" i="3"/>
  <c r="C74" i="3"/>
  <c r="B74" i="3"/>
  <c r="E74" i="3" s="1"/>
  <c r="S73" i="3"/>
  <c r="R73" i="3"/>
  <c r="O73" i="3"/>
  <c r="N73" i="3"/>
  <c r="M73" i="3"/>
  <c r="L73" i="3"/>
  <c r="K73" i="3"/>
  <c r="J73" i="3"/>
  <c r="I73" i="3"/>
  <c r="Q73" i="3" s="1"/>
  <c r="H73" i="3"/>
  <c r="P73" i="3" s="1"/>
  <c r="G73" i="3"/>
  <c r="F73" i="3"/>
  <c r="C73" i="3"/>
  <c r="B73" i="3"/>
  <c r="E73" i="3" s="1"/>
  <c r="U72" i="3"/>
  <c r="S72" i="3"/>
  <c r="R72" i="3"/>
  <c r="Q72" i="3"/>
  <c r="P72" i="3"/>
  <c r="E72" i="3"/>
  <c r="T72" i="3" s="1"/>
  <c r="S71" i="3"/>
  <c r="R71" i="3"/>
  <c r="Q71" i="3"/>
  <c r="P71" i="3"/>
  <c r="E71" i="3"/>
  <c r="V69" i="3"/>
  <c r="O69" i="3"/>
  <c r="N69" i="3"/>
  <c r="M69" i="3"/>
  <c r="L69" i="3"/>
  <c r="R69" i="3" s="1"/>
  <c r="K69" i="3"/>
  <c r="J69" i="3"/>
  <c r="I69" i="3"/>
  <c r="H69" i="3"/>
  <c r="G69" i="3"/>
  <c r="F69" i="3"/>
  <c r="C69" i="3"/>
  <c r="B69" i="3"/>
  <c r="O68" i="3"/>
  <c r="N68" i="3"/>
  <c r="M68" i="3"/>
  <c r="S68" i="3" s="1"/>
  <c r="L68" i="3"/>
  <c r="R68" i="3" s="1"/>
  <c r="K68" i="3"/>
  <c r="J68" i="3"/>
  <c r="I68" i="3"/>
  <c r="H68" i="3"/>
  <c r="G68" i="3"/>
  <c r="F68" i="3"/>
  <c r="C68" i="3"/>
  <c r="B68" i="3"/>
  <c r="E68" i="3" s="1"/>
  <c r="S67" i="3"/>
  <c r="R67" i="3"/>
  <c r="Q67" i="3"/>
  <c r="P67" i="3"/>
  <c r="E67" i="3"/>
  <c r="U67" i="3" s="1"/>
  <c r="U66" i="3"/>
  <c r="S66" i="3"/>
  <c r="R66" i="3"/>
  <c r="Q66" i="3"/>
  <c r="P66" i="3"/>
  <c r="E66" i="3"/>
  <c r="T66" i="3" s="1"/>
  <c r="U65" i="3"/>
  <c r="T65" i="3"/>
  <c r="S65" i="3"/>
  <c r="R65" i="3"/>
  <c r="Q65" i="3"/>
  <c r="P65" i="3"/>
  <c r="E65" i="3"/>
  <c r="U64" i="3"/>
  <c r="T64" i="3"/>
  <c r="S64" i="3"/>
  <c r="R64" i="3"/>
  <c r="Q64" i="3"/>
  <c r="P64" i="3"/>
  <c r="E64" i="3"/>
  <c r="S63" i="3"/>
  <c r="R63" i="3"/>
  <c r="Q63" i="3"/>
  <c r="P63" i="3"/>
  <c r="E63" i="3"/>
  <c r="T63" i="3" s="1"/>
  <c r="O61" i="3"/>
  <c r="N61" i="3"/>
  <c r="M61" i="3"/>
  <c r="S61" i="3" s="1"/>
  <c r="L61" i="3"/>
  <c r="R61" i="3" s="1"/>
  <c r="K61" i="3"/>
  <c r="J61" i="3"/>
  <c r="I61" i="3"/>
  <c r="H61" i="3"/>
  <c r="C61" i="3"/>
  <c r="B61" i="3"/>
  <c r="E61" i="3" s="1"/>
  <c r="T60" i="3"/>
  <c r="S60" i="3"/>
  <c r="R60" i="3"/>
  <c r="Q60" i="3"/>
  <c r="P60" i="3"/>
  <c r="E60" i="3"/>
  <c r="U60" i="3" s="1"/>
  <c r="U59" i="3"/>
  <c r="S59" i="3"/>
  <c r="R59" i="3"/>
  <c r="Q59" i="3"/>
  <c r="P59" i="3"/>
  <c r="E59" i="3"/>
  <c r="T59" i="3" s="1"/>
  <c r="S58" i="3"/>
  <c r="R58" i="3"/>
  <c r="Q58" i="3"/>
  <c r="P58" i="3"/>
  <c r="E58" i="3"/>
  <c r="U58" i="3" s="1"/>
  <c r="S57" i="3"/>
  <c r="R57" i="3"/>
  <c r="Q57" i="3"/>
  <c r="P57" i="3"/>
  <c r="E57" i="3"/>
  <c r="T57" i="3" s="1"/>
  <c r="O55" i="3"/>
  <c r="N55" i="3"/>
  <c r="M55" i="3"/>
  <c r="S55" i="3" s="1"/>
  <c r="L55" i="3"/>
  <c r="R55" i="3" s="1"/>
  <c r="K55" i="3"/>
  <c r="J55" i="3"/>
  <c r="I55" i="3"/>
  <c r="H55" i="3"/>
  <c r="G55" i="3"/>
  <c r="F55" i="3"/>
  <c r="C55" i="3"/>
  <c r="B55" i="3"/>
  <c r="S54" i="3"/>
  <c r="R54" i="3"/>
  <c r="Q54" i="3"/>
  <c r="P54" i="3"/>
  <c r="E54" i="3"/>
  <c r="T54" i="3" s="1"/>
  <c r="S53" i="3"/>
  <c r="R53" i="3"/>
  <c r="Q53" i="3"/>
  <c r="P53" i="3"/>
  <c r="E53" i="3"/>
  <c r="U53" i="3" s="1"/>
  <c r="U52" i="3"/>
  <c r="S52" i="3"/>
  <c r="R52" i="3"/>
  <c r="Q52" i="3"/>
  <c r="P52" i="3"/>
  <c r="E52" i="3"/>
  <c r="T52" i="3" s="1"/>
  <c r="U51" i="3"/>
  <c r="T51" i="3"/>
  <c r="S51" i="3"/>
  <c r="R51" i="3"/>
  <c r="Q51" i="3"/>
  <c r="P51" i="3"/>
  <c r="E51" i="3"/>
  <c r="S50" i="3"/>
  <c r="R50" i="3"/>
  <c r="Q50" i="3"/>
  <c r="P50" i="3"/>
  <c r="E50" i="3"/>
  <c r="U50" i="3" s="1"/>
  <c r="S49" i="3"/>
  <c r="R49" i="3"/>
  <c r="Q49" i="3"/>
  <c r="P49" i="3"/>
  <c r="E49" i="3"/>
  <c r="U49" i="3" s="1"/>
  <c r="S48" i="3"/>
  <c r="R48" i="3"/>
  <c r="Q48" i="3"/>
  <c r="P48" i="3"/>
  <c r="E48" i="3"/>
  <c r="T48" i="3" s="1"/>
  <c r="S47" i="3"/>
  <c r="R47" i="3"/>
  <c r="Q47" i="3"/>
  <c r="P47" i="3"/>
  <c r="E47" i="3"/>
  <c r="U47" i="3" s="1"/>
  <c r="U46" i="3"/>
  <c r="S46" i="3"/>
  <c r="R46" i="3"/>
  <c r="Q46" i="3"/>
  <c r="P46" i="3"/>
  <c r="E46" i="3"/>
  <c r="T46" i="3" s="1"/>
  <c r="U45" i="3"/>
  <c r="T45" i="3"/>
  <c r="S45" i="3"/>
  <c r="R45" i="3"/>
  <c r="Q45" i="3"/>
  <c r="P45" i="3"/>
  <c r="E45" i="3"/>
  <c r="S44" i="3"/>
  <c r="R44" i="3"/>
  <c r="Q44" i="3"/>
  <c r="P44" i="3"/>
  <c r="E44" i="3"/>
  <c r="U44" i="3" s="1"/>
  <c r="S42" i="3"/>
  <c r="O42" i="3"/>
  <c r="N42" i="3"/>
  <c r="M42" i="3"/>
  <c r="L42" i="3"/>
  <c r="R42" i="3" s="1"/>
  <c r="K42" i="3"/>
  <c r="J42" i="3"/>
  <c r="I42" i="3"/>
  <c r="H42" i="3"/>
  <c r="G42" i="3"/>
  <c r="F42" i="3"/>
  <c r="C42" i="3"/>
  <c r="B42" i="3"/>
  <c r="E42" i="3" s="1"/>
  <c r="S41" i="3"/>
  <c r="R41" i="3"/>
  <c r="Q41" i="3"/>
  <c r="P41" i="3"/>
  <c r="E41" i="3"/>
  <c r="U41" i="3" s="1"/>
  <c r="U40" i="3"/>
  <c r="T40" i="3"/>
  <c r="S40" i="3"/>
  <c r="R40" i="3"/>
  <c r="Q40" i="3"/>
  <c r="P40" i="3"/>
  <c r="E40" i="3"/>
  <c r="S39" i="3"/>
  <c r="R39" i="3"/>
  <c r="Q39" i="3"/>
  <c r="P39" i="3"/>
  <c r="E39" i="3"/>
  <c r="U39" i="3" s="1"/>
  <c r="T38" i="3"/>
  <c r="S38" i="3"/>
  <c r="R38" i="3"/>
  <c r="Q38" i="3"/>
  <c r="P38" i="3"/>
  <c r="E38" i="3"/>
  <c r="U38" i="3" s="1"/>
  <c r="S37" i="3"/>
  <c r="R37" i="3"/>
  <c r="Q37" i="3"/>
  <c r="U37" i="3" s="1"/>
  <c r="P37" i="3"/>
  <c r="E37" i="3"/>
  <c r="O35" i="3"/>
  <c r="N35" i="3"/>
  <c r="M35" i="3"/>
  <c r="S35" i="3" s="1"/>
  <c r="L35" i="3"/>
  <c r="R35" i="3" s="1"/>
  <c r="K35" i="3"/>
  <c r="J35" i="3"/>
  <c r="I35" i="3"/>
  <c r="H35" i="3"/>
  <c r="P35" i="3" s="1"/>
  <c r="G35" i="3"/>
  <c r="F35" i="3"/>
  <c r="E35" i="3"/>
  <c r="C35" i="3"/>
  <c r="B35" i="3"/>
  <c r="S34" i="3"/>
  <c r="R34" i="3"/>
  <c r="Q34" i="3"/>
  <c r="P34" i="3"/>
  <c r="E34" i="3"/>
  <c r="R32" i="3"/>
  <c r="O32" i="3"/>
  <c r="N32" i="3"/>
  <c r="M32" i="3"/>
  <c r="S32" i="3" s="1"/>
  <c r="L32" i="3"/>
  <c r="K32" i="3"/>
  <c r="J32" i="3"/>
  <c r="I32" i="3"/>
  <c r="H32" i="3"/>
  <c r="G32" i="3"/>
  <c r="F32" i="3"/>
  <c r="E32" i="3"/>
  <c r="C32" i="3"/>
  <c r="B32" i="3"/>
  <c r="U31" i="3"/>
  <c r="S31" i="3"/>
  <c r="R31" i="3"/>
  <c r="Q31" i="3"/>
  <c r="P31" i="3"/>
  <c r="E31" i="3"/>
  <c r="T31" i="3" s="1"/>
  <c r="T30" i="3"/>
  <c r="S30" i="3"/>
  <c r="R30" i="3"/>
  <c r="Q30" i="3"/>
  <c r="P30" i="3"/>
  <c r="E30" i="3"/>
  <c r="U30" i="3" s="1"/>
  <c r="S29" i="3"/>
  <c r="R29" i="3"/>
  <c r="Q29" i="3"/>
  <c r="P29" i="3"/>
  <c r="E29" i="3"/>
  <c r="T29" i="3" s="1"/>
  <c r="U28" i="3"/>
  <c r="S28" i="3"/>
  <c r="R28" i="3"/>
  <c r="Q28" i="3"/>
  <c r="P28" i="3"/>
  <c r="E28" i="3"/>
  <c r="T28" i="3" s="1"/>
  <c r="V26" i="3"/>
  <c r="O26" i="3"/>
  <c r="N26" i="3"/>
  <c r="M26" i="3"/>
  <c r="S26" i="3" s="1"/>
  <c r="L26" i="3"/>
  <c r="R26" i="3" s="1"/>
  <c r="K26" i="3"/>
  <c r="J26" i="3"/>
  <c r="I26" i="3"/>
  <c r="H26" i="3"/>
  <c r="G26" i="3"/>
  <c r="F26" i="3"/>
  <c r="E26" i="3"/>
  <c r="C26" i="3"/>
  <c r="B26" i="3"/>
  <c r="S25" i="3"/>
  <c r="R25" i="3"/>
  <c r="Q25" i="3"/>
  <c r="P25" i="3"/>
  <c r="E25" i="3"/>
  <c r="T25" i="3" s="1"/>
  <c r="U24" i="3"/>
  <c r="T24" i="3"/>
  <c r="S24" i="3"/>
  <c r="R24" i="3"/>
  <c r="Q24" i="3"/>
  <c r="P24" i="3"/>
  <c r="E24" i="3"/>
  <c r="U23" i="3"/>
  <c r="T23" i="3"/>
  <c r="S23" i="3"/>
  <c r="R23" i="3"/>
  <c r="Q23" i="3"/>
  <c r="P23" i="3"/>
  <c r="E23" i="3"/>
  <c r="U22" i="3"/>
  <c r="T22" i="3"/>
  <c r="S22" i="3"/>
  <c r="R22" i="3"/>
  <c r="Q22" i="3"/>
  <c r="P22" i="3"/>
  <c r="E22" i="3"/>
  <c r="U21" i="3"/>
  <c r="T21" i="3"/>
  <c r="S21" i="3"/>
  <c r="R21" i="3"/>
  <c r="Q21" i="3"/>
  <c r="P21" i="3"/>
  <c r="E21" i="3"/>
  <c r="U20" i="3"/>
  <c r="T20" i="3"/>
  <c r="S20" i="3"/>
  <c r="R20" i="3"/>
  <c r="Q20" i="3"/>
  <c r="P20" i="3"/>
  <c r="E20" i="3"/>
  <c r="S19" i="3"/>
  <c r="R19" i="3"/>
  <c r="Q19" i="3"/>
  <c r="P19" i="3"/>
  <c r="E19" i="3"/>
  <c r="T19" i="3" s="1"/>
  <c r="R17" i="3"/>
  <c r="O17" i="3"/>
  <c r="N17" i="3"/>
  <c r="M17" i="3"/>
  <c r="S17" i="3" s="1"/>
  <c r="L17" i="3"/>
  <c r="K17" i="3"/>
  <c r="J17" i="3"/>
  <c r="I17" i="3"/>
  <c r="H17" i="3"/>
  <c r="P17" i="3" s="1"/>
  <c r="G17" i="3"/>
  <c r="F17" i="3"/>
  <c r="E17" i="3"/>
  <c r="C17" i="3"/>
  <c r="B17" i="3"/>
  <c r="U16" i="3"/>
  <c r="S16" i="3"/>
  <c r="R16" i="3"/>
  <c r="Q16" i="3"/>
  <c r="P16" i="3"/>
  <c r="E16" i="3"/>
  <c r="T16" i="3" s="1"/>
  <c r="T15" i="3"/>
  <c r="S15" i="3"/>
  <c r="R15" i="3"/>
  <c r="Q15" i="3"/>
  <c r="P15" i="3"/>
  <c r="E15" i="3"/>
  <c r="U15" i="3" s="1"/>
  <c r="S14" i="3"/>
  <c r="R14" i="3"/>
  <c r="Q14" i="3"/>
  <c r="P14" i="3"/>
  <c r="E14" i="3"/>
  <c r="T14" i="3" s="1"/>
  <c r="U13" i="3"/>
  <c r="S13" i="3"/>
  <c r="R13" i="3"/>
  <c r="Q13" i="3"/>
  <c r="P13" i="3"/>
  <c r="E13" i="3"/>
  <c r="T13" i="3" s="1"/>
  <c r="S12" i="3"/>
  <c r="R12" i="3"/>
  <c r="Q12" i="3"/>
  <c r="P12" i="3"/>
  <c r="E12" i="3"/>
  <c r="U12" i="3" s="1"/>
  <c r="U11" i="3"/>
  <c r="T11" i="3"/>
  <c r="S11" i="3"/>
  <c r="R11" i="3"/>
  <c r="Q11" i="3"/>
  <c r="P11" i="3"/>
  <c r="E11" i="3"/>
  <c r="U10" i="3"/>
  <c r="T10" i="3"/>
  <c r="S10" i="3"/>
  <c r="R10" i="3"/>
  <c r="Q10" i="3"/>
  <c r="P10" i="3"/>
  <c r="E10" i="3"/>
  <c r="U9" i="3"/>
  <c r="T9" i="3"/>
  <c r="S9" i="3"/>
  <c r="R9" i="3"/>
  <c r="Q9" i="3"/>
  <c r="P9" i="3"/>
  <c r="E9" i="3"/>
  <c r="S96" i="2"/>
  <c r="R96" i="2"/>
  <c r="Q96" i="2"/>
  <c r="P96" i="2"/>
  <c r="E96" i="2"/>
  <c r="T96" i="2" s="1"/>
  <c r="S95" i="2"/>
  <c r="R95" i="2"/>
  <c r="Q95" i="2"/>
  <c r="P95" i="2"/>
  <c r="E95" i="2"/>
  <c r="U95" i="2" s="1"/>
  <c r="U94" i="2"/>
  <c r="S94" i="2"/>
  <c r="R94" i="2"/>
  <c r="Q94" i="2"/>
  <c r="P94" i="2"/>
  <c r="E94" i="2"/>
  <c r="T94" i="2" s="1"/>
  <c r="U93" i="2"/>
  <c r="T93" i="2"/>
  <c r="S93" i="2"/>
  <c r="R93" i="2"/>
  <c r="Q93" i="2"/>
  <c r="P93" i="2"/>
  <c r="E93" i="2"/>
  <c r="U92" i="2"/>
  <c r="T92" i="2"/>
  <c r="S92" i="2"/>
  <c r="R92" i="2"/>
  <c r="Q92" i="2"/>
  <c r="P92" i="2"/>
  <c r="E92" i="2"/>
  <c r="U91" i="2"/>
  <c r="T91" i="2"/>
  <c r="S91" i="2"/>
  <c r="R91" i="2"/>
  <c r="Q91" i="2"/>
  <c r="P91" i="2"/>
  <c r="E91" i="2"/>
  <c r="S90" i="2"/>
  <c r="R90" i="2"/>
  <c r="Q90" i="2"/>
  <c r="P90" i="2"/>
  <c r="E90" i="2"/>
  <c r="U90" i="2" s="1"/>
  <c r="U89" i="2"/>
  <c r="T89" i="2"/>
  <c r="S89" i="2"/>
  <c r="R89" i="2"/>
  <c r="Q89" i="2"/>
  <c r="P89" i="2"/>
  <c r="E89" i="2"/>
  <c r="S88" i="2"/>
  <c r="R88" i="2"/>
  <c r="Q88" i="2"/>
  <c r="P88" i="2"/>
  <c r="E88" i="2"/>
  <c r="U88" i="2" s="1"/>
  <c r="W75" i="2"/>
  <c r="V75" i="2"/>
  <c r="O75" i="2"/>
  <c r="N75" i="2"/>
  <c r="M75" i="2"/>
  <c r="L75" i="2"/>
  <c r="K75" i="2"/>
  <c r="J75" i="2"/>
  <c r="I75" i="2"/>
  <c r="H75" i="2"/>
  <c r="G75" i="2"/>
  <c r="F75" i="2"/>
  <c r="C75" i="2"/>
  <c r="B75" i="2"/>
  <c r="S74" i="2"/>
  <c r="O74" i="2"/>
  <c r="N74" i="2"/>
  <c r="M74" i="2"/>
  <c r="L74" i="2"/>
  <c r="R74" i="2" s="1"/>
  <c r="K74" i="2"/>
  <c r="J74" i="2"/>
  <c r="I74" i="2"/>
  <c r="Q74" i="2" s="1"/>
  <c r="H74" i="2"/>
  <c r="P74" i="2" s="1"/>
  <c r="G74" i="2"/>
  <c r="F74" i="2"/>
  <c r="C74" i="2"/>
  <c r="B74" i="2"/>
  <c r="E74" i="2" s="1"/>
  <c r="O73" i="2"/>
  <c r="N73" i="2"/>
  <c r="M73" i="2"/>
  <c r="S73" i="2" s="1"/>
  <c r="L73" i="2"/>
  <c r="R73" i="2" s="1"/>
  <c r="K73" i="2"/>
  <c r="J73" i="2"/>
  <c r="I73" i="2"/>
  <c r="Q73" i="2" s="1"/>
  <c r="H73" i="2"/>
  <c r="P73" i="2" s="1"/>
  <c r="G73" i="2"/>
  <c r="F73" i="2"/>
  <c r="C73" i="2"/>
  <c r="E73" i="2" s="1"/>
  <c r="B73" i="2"/>
  <c r="S72" i="2"/>
  <c r="R72" i="2"/>
  <c r="Q72" i="2"/>
  <c r="P72" i="2"/>
  <c r="E72" i="2"/>
  <c r="U72" i="2" s="1"/>
  <c r="S71" i="2"/>
  <c r="R71" i="2"/>
  <c r="Q71" i="2"/>
  <c r="P71" i="2"/>
  <c r="E71" i="2"/>
  <c r="W69" i="2"/>
  <c r="V69" i="2"/>
  <c r="O69" i="2"/>
  <c r="N69" i="2"/>
  <c r="M69" i="2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K68" i="2"/>
  <c r="J68" i="2"/>
  <c r="I68" i="2"/>
  <c r="H68" i="2"/>
  <c r="G68" i="2"/>
  <c r="F68" i="2"/>
  <c r="C68" i="2"/>
  <c r="B68" i="2"/>
  <c r="E68" i="2" s="1"/>
  <c r="T67" i="2"/>
  <c r="S67" i="2"/>
  <c r="R67" i="2"/>
  <c r="Q67" i="2"/>
  <c r="U67" i="2" s="1"/>
  <c r="P67" i="2"/>
  <c r="E67" i="2"/>
  <c r="U66" i="2"/>
  <c r="T66" i="2"/>
  <c r="S66" i="2"/>
  <c r="R66" i="2"/>
  <c r="Q66" i="2"/>
  <c r="P66" i="2"/>
  <c r="E66" i="2"/>
  <c r="S65" i="2"/>
  <c r="R65" i="2"/>
  <c r="Q65" i="2"/>
  <c r="P65" i="2"/>
  <c r="E65" i="2"/>
  <c r="U65" i="2" s="1"/>
  <c r="S64" i="2"/>
  <c r="R64" i="2"/>
  <c r="Q64" i="2"/>
  <c r="P64" i="2"/>
  <c r="E64" i="2"/>
  <c r="U64" i="2" s="1"/>
  <c r="U63" i="2"/>
  <c r="S63" i="2"/>
  <c r="R63" i="2"/>
  <c r="Q63" i="2"/>
  <c r="P63" i="2"/>
  <c r="E63" i="2"/>
  <c r="O61" i="2"/>
  <c r="N61" i="2"/>
  <c r="M61" i="2"/>
  <c r="S61" i="2" s="1"/>
  <c r="L61" i="2"/>
  <c r="R61" i="2" s="1"/>
  <c r="K61" i="2"/>
  <c r="J61" i="2"/>
  <c r="I61" i="2"/>
  <c r="H61" i="2"/>
  <c r="C61" i="2"/>
  <c r="B61" i="2"/>
  <c r="S60" i="2"/>
  <c r="R60" i="2"/>
  <c r="Q60" i="2"/>
  <c r="P60" i="2"/>
  <c r="E60" i="2"/>
  <c r="T60" i="2" s="1"/>
  <c r="U59" i="2"/>
  <c r="T59" i="2"/>
  <c r="S59" i="2"/>
  <c r="R59" i="2"/>
  <c r="Q59" i="2"/>
  <c r="P59" i="2"/>
  <c r="E59" i="2"/>
  <c r="U58" i="2"/>
  <c r="T58" i="2"/>
  <c r="S58" i="2"/>
  <c r="R58" i="2"/>
  <c r="Q58" i="2"/>
  <c r="P58" i="2"/>
  <c r="E58" i="2"/>
  <c r="S57" i="2"/>
  <c r="R57" i="2"/>
  <c r="Q57" i="2"/>
  <c r="P57" i="2"/>
  <c r="E57" i="2"/>
  <c r="U57" i="2" s="1"/>
  <c r="O55" i="2"/>
  <c r="N55" i="2"/>
  <c r="M55" i="2"/>
  <c r="S55" i="2" s="1"/>
  <c r="L55" i="2"/>
  <c r="R55" i="2" s="1"/>
  <c r="K55" i="2"/>
  <c r="J55" i="2"/>
  <c r="I55" i="2"/>
  <c r="H55" i="2"/>
  <c r="G55" i="2"/>
  <c r="F55" i="2"/>
  <c r="C55" i="2"/>
  <c r="B55" i="2"/>
  <c r="E55" i="2" s="1"/>
  <c r="U54" i="2"/>
  <c r="T54" i="2"/>
  <c r="S54" i="2"/>
  <c r="R54" i="2"/>
  <c r="Q54" i="2"/>
  <c r="P54" i="2"/>
  <c r="E54" i="2"/>
  <c r="S53" i="2"/>
  <c r="R53" i="2"/>
  <c r="Q53" i="2"/>
  <c r="P53" i="2"/>
  <c r="E53" i="2"/>
  <c r="U53" i="2" s="1"/>
  <c r="S52" i="2"/>
  <c r="R52" i="2"/>
  <c r="Q52" i="2"/>
  <c r="P52" i="2"/>
  <c r="E52" i="2"/>
  <c r="U52" i="2" s="1"/>
  <c r="U51" i="2"/>
  <c r="S51" i="2"/>
  <c r="R51" i="2"/>
  <c r="Q51" i="2"/>
  <c r="P51" i="2"/>
  <c r="E51" i="2"/>
  <c r="T51" i="2" s="1"/>
  <c r="S50" i="2"/>
  <c r="R50" i="2"/>
  <c r="Q50" i="2"/>
  <c r="P50" i="2"/>
  <c r="E50" i="2"/>
  <c r="U50" i="2" s="1"/>
  <c r="T49" i="2"/>
  <c r="S49" i="2"/>
  <c r="R49" i="2"/>
  <c r="Q49" i="2"/>
  <c r="P49" i="2"/>
  <c r="E49" i="2"/>
  <c r="U49" i="2" s="1"/>
  <c r="U48" i="2"/>
  <c r="S48" i="2"/>
  <c r="R48" i="2"/>
  <c r="Q48" i="2"/>
  <c r="P48" i="2"/>
  <c r="E48" i="2"/>
  <c r="T48" i="2" s="1"/>
  <c r="S47" i="2"/>
  <c r="R47" i="2"/>
  <c r="Q47" i="2"/>
  <c r="P47" i="2"/>
  <c r="E47" i="2"/>
  <c r="U47" i="2" s="1"/>
  <c r="U46" i="2"/>
  <c r="T46" i="2"/>
  <c r="S46" i="2"/>
  <c r="R46" i="2"/>
  <c r="Q46" i="2"/>
  <c r="P46" i="2"/>
  <c r="E46" i="2"/>
  <c r="S45" i="2"/>
  <c r="R45" i="2"/>
  <c r="Q45" i="2"/>
  <c r="P45" i="2"/>
  <c r="E45" i="2"/>
  <c r="S44" i="2"/>
  <c r="R44" i="2"/>
  <c r="Q44" i="2"/>
  <c r="P44" i="2"/>
  <c r="E44" i="2"/>
  <c r="U44" i="2" s="1"/>
  <c r="S42" i="2"/>
  <c r="O42" i="2"/>
  <c r="N42" i="2"/>
  <c r="M42" i="2"/>
  <c r="L42" i="2"/>
  <c r="R42" i="2" s="1"/>
  <c r="K42" i="2"/>
  <c r="J42" i="2"/>
  <c r="I42" i="2"/>
  <c r="H42" i="2"/>
  <c r="P42" i="2" s="1"/>
  <c r="G42" i="2"/>
  <c r="F42" i="2"/>
  <c r="C42" i="2"/>
  <c r="B42" i="2"/>
  <c r="E42" i="2" s="1"/>
  <c r="S41" i="2"/>
  <c r="R41" i="2"/>
  <c r="Q41" i="2"/>
  <c r="P41" i="2"/>
  <c r="E41" i="2"/>
  <c r="U41" i="2" s="1"/>
  <c r="U40" i="2"/>
  <c r="S40" i="2"/>
  <c r="R40" i="2"/>
  <c r="Q40" i="2"/>
  <c r="P40" i="2"/>
  <c r="E40" i="2"/>
  <c r="T40" i="2" s="1"/>
  <c r="S39" i="2"/>
  <c r="R39" i="2"/>
  <c r="Q39" i="2"/>
  <c r="P39" i="2"/>
  <c r="E39" i="2"/>
  <c r="U39" i="2" s="1"/>
  <c r="U38" i="2"/>
  <c r="S38" i="2"/>
  <c r="R38" i="2"/>
  <c r="Q38" i="2"/>
  <c r="P38" i="2"/>
  <c r="T38" i="2" s="1"/>
  <c r="E38" i="2"/>
  <c r="U37" i="2"/>
  <c r="T37" i="2"/>
  <c r="S37" i="2"/>
  <c r="R37" i="2"/>
  <c r="Q37" i="2"/>
  <c r="P37" i="2"/>
  <c r="E37" i="2"/>
  <c r="R35" i="2"/>
  <c r="O35" i="2"/>
  <c r="S35" i="2" s="1"/>
  <c r="N35" i="2"/>
  <c r="M35" i="2"/>
  <c r="L35" i="2"/>
  <c r="K35" i="2"/>
  <c r="J35" i="2"/>
  <c r="I35" i="2"/>
  <c r="Q35" i="2" s="1"/>
  <c r="H35" i="2"/>
  <c r="P35" i="2" s="1"/>
  <c r="G35" i="2"/>
  <c r="F35" i="2"/>
  <c r="C35" i="2"/>
  <c r="B35" i="2"/>
  <c r="E35" i="2" s="1"/>
  <c r="U34" i="2"/>
  <c r="T34" i="2"/>
  <c r="S34" i="2"/>
  <c r="R34" i="2"/>
  <c r="Q34" i="2"/>
  <c r="P34" i="2"/>
  <c r="E34" i="2"/>
  <c r="O32" i="2"/>
  <c r="N32" i="2"/>
  <c r="R32" i="2" s="1"/>
  <c r="M32" i="2"/>
  <c r="L32" i="2"/>
  <c r="K32" i="2"/>
  <c r="J32" i="2"/>
  <c r="I32" i="2"/>
  <c r="H32" i="2"/>
  <c r="G32" i="2"/>
  <c r="F32" i="2"/>
  <c r="C32" i="2"/>
  <c r="B32" i="2"/>
  <c r="U31" i="2"/>
  <c r="T31" i="2"/>
  <c r="S31" i="2"/>
  <c r="R31" i="2"/>
  <c r="Q31" i="2"/>
  <c r="P31" i="2"/>
  <c r="E31" i="2"/>
  <c r="T30" i="2"/>
  <c r="S30" i="2"/>
  <c r="R30" i="2"/>
  <c r="Q30" i="2"/>
  <c r="U30" i="2" s="1"/>
  <c r="P30" i="2"/>
  <c r="E30" i="2"/>
  <c r="U29" i="2"/>
  <c r="T29" i="2"/>
  <c r="S29" i="2"/>
  <c r="R29" i="2"/>
  <c r="Q29" i="2"/>
  <c r="P29" i="2"/>
  <c r="E29" i="2"/>
  <c r="S28" i="2"/>
  <c r="R28" i="2"/>
  <c r="Q28" i="2"/>
  <c r="P28" i="2"/>
  <c r="E28" i="2"/>
  <c r="U28" i="2" s="1"/>
  <c r="W26" i="2"/>
  <c r="V26" i="2"/>
  <c r="R26" i="2"/>
  <c r="O26" i="2"/>
  <c r="N26" i="2"/>
  <c r="M26" i="2"/>
  <c r="S26" i="2" s="1"/>
  <c r="L26" i="2"/>
  <c r="K26" i="2"/>
  <c r="J26" i="2"/>
  <c r="I26" i="2"/>
  <c r="H26" i="2"/>
  <c r="G26" i="2"/>
  <c r="F26" i="2"/>
  <c r="C26" i="2"/>
  <c r="B26" i="2"/>
  <c r="U25" i="2"/>
  <c r="T25" i="2"/>
  <c r="S25" i="2"/>
  <c r="R25" i="2"/>
  <c r="Q25" i="2"/>
  <c r="P25" i="2"/>
  <c r="E25" i="2"/>
  <c r="T24" i="2"/>
  <c r="S24" i="2"/>
  <c r="R24" i="2"/>
  <c r="Q24" i="2"/>
  <c r="P24" i="2"/>
  <c r="E24" i="2"/>
  <c r="U24" i="2" s="1"/>
  <c r="S23" i="2"/>
  <c r="R23" i="2"/>
  <c r="Q23" i="2"/>
  <c r="P23" i="2"/>
  <c r="E23" i="2"/>
  <c r="U23" i="2" s="1"/>
  <c r="S22" i="2"/>
  <c r="R22" i="2"/>
  <c r="Q22" i="2"/>
  <c r="P22" i="2"/>
  <c r="E22" i="2"/>
  <c r="U22" i="2" s="1"/>
  <c r="U21" i="2"/>
  <c r="S21" i="2"/>
  <c r="R21" i="2"/>
  <c r="Q21" i="2"/>
  <c r="P21" i="2"/>
  <c r="E21" i="2"/>
  <c r="T21" i="2" s="1"/>
  <c r="S20" i="2"/>
  <c r="R20" i="2"/>
  <c r="Q20" i="2"/>
  <c r="P20" i="2"/>
  <c r="E20" i="2"/>
  <c r="U20" i="2" s="1"/>
  <c r="U19" i="2"/>
  <c r="T19" i="2"/>
  <c r="S19" i="2"/>
  <c r="R19" i="2"/>
  <c r="Q19" i="2"/>
  <c r="P19" i="2"/>
  <c r="E19" i="2"/>
  <c r="S17" i="2"/>
  <c r="R17" i="2"/>
  <c r="O17" i="2"/>
  <c r="N17" i="2"/>
  <c r="M17" i="2"/>
  <c r="L17" i="2"/>
  <c r="K17" i="2"/>
  <c r="J17" i="2"/>
  <c r="I17" i="2"/>
  <c r="Q17" i="2" s="1"/>
  <c r="H17" i="2"/>
  <c r="P17" i="2" s="1"/>
  <c r="G17" i="2"/>
  <c r="F17" i="2"/>
  <c r="C17" i="2"/>
  <c r="B17" i="2"/>
  <c r="E17" i="2" s="1"/>
  <c r="U16" i="2"/>
  <c r="T16" i="2"/>
  <c r="S16" i="2"/>
  <c r="R16" i="2"/>
  <c r="Q16" i="2"/>
  <c r="P16" i="2"/>
  <c r="E16" i="2"/>
  <c r="U15" i="2"/>
  <c r="T15" i="2"/>
  <c r="S15" i="2"/>
  <c r="R15" i="2"/>
  <c r="Q15" i="2"/>
  <c r="P15" i="2"/>
  <c r="E15" i="2"/>
  <c r="U14" i="2"/>
  <c r="T14" i="2"/>
  <c r="S14" i="2"/>
  <c r="R14" i="2"/>
  <c r="Q14" i="2"/>
  <c r="P14" i="2"/>
  <c r="E14" i="2"/>
  <c r="U13" i="2"/>
  <c r="S13" i="2"/>
  <c r="R13" i="2"/>
  <c r="Q13" i="2"/>
  <c r="P13" i="2"/>
  <c r="T13" i="2" s="1"/>
  <c r="E13" i="2"/>
  <c r="S12" i="2"/>
  <c r="R12" i="2"/>
  <c r="Q12" i="2"/>
  <c r="P12" i="2"/>
  <c r="E12" i="2"/>
  <c r="U12" i="2" s="1"/>
  <c r="S11" i="2"/>
  <c r="R11" i="2"/>
  <c r="Q11" i="2"/>
  <c r="P11" i="2"/>
  <c r="E11" i="2"/>
  <c r="U11" i="2" s="1"/>
  <c r="U10" i="2"/>
  <c r="S10" i="2"/>
  <c r="R10" i="2"/>
  <c r="Q10" i="2"/>
  <c r="P10" i="2"/>
  <c r="E10" i="2"/>
  <c r="T10" i="2" s="1"/>
  <c r="S9" i="2"/>
  <c r="R9" i="2"/>
  <c r="Q9" i="2"/>
  <c r="P9" i="2"/>
  <c r="E9" i="2"/>
  <c r="U9" i="2" s="1"/>
  <c r="U96" i="1"/>
  <c r="T96" i="1"/>
  <c r="S96" i="1"/>
  <c r="R96" i="1"/>
  <c r="Q96" i="1"/>
  <c r="P96" i="1"/>
  <c r="E96" i="1"/>
  <c r="U95" i="1"/>
  <c r="T95" i="1"/>
  <c r="S95" i="1"/>
  <c r="R95" i="1"/>
  <c r="Q95" i="1"/>
  <c r="P95" i="1"/>
  <c r="E95" i="1"/>
  <c r="U94" i="1"/>
  <c r="T94" i="1"/>
  <c r="S94" i="1"/>
  <c r="R94" i="1"/>
  <c r="Q94" i="1"/>
  <c r="P94" i="1"/>
  <c r="E94" i="1"/>
  <c r="U93" i="1"/>
  <c r="T93" i="1"/>
  <c r="S93" i="1"/>
  <c r="R93" i="1"/>
  <c r="Q93" i="1"/>
  <c r="P93" i="1"/>
  <c r="E93" i="1"/>
  <c r="S92" i="1"/>
  <c r="R92" i="1"/>
  <c r="Q92" i="1"/>
  <c r="P92" i="1"/>
  <c r="E92" i="1"/>
  <c r="U92" i="1" s="1"/>
  <c r="S91" i="1"/>
  <c r="R91" i="1"/>
  <c r="Q91" i="1"/>
  <c r="P91" i="1"/>
  <c r="E91" i="1"/>
  <c r="U91" i="1" s="1"/>
  <c r="U90" i="1"/>
  <c r="S90" i="1"/>
  <c r="R90" i="1"/>
  <c r="Q90" i="1"/>
  <c r="P90" i="1"/>
  <c r="E90" i="1"/>
  <c r="T90" i="1" s="1"/>
  <c r="S89" i="1"/>
  <c r="R89" i="1"/>
  <c r="Q89" i="1"/>
  <c r="P89" i="1"/>
  <c r="E89" i="1"/>
  <c r="U89" i="1" s="1"/>
  <c r="U88" i="1"/>
  <c r="T88" i="1"/>
  <c r="S88" i="1"/>
  <c r="R88" i="1"/>
  <c r="Q88" i="1"/>
  <c r="P88" i="1"/>
  <c r="E88" i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W74" i="1"/>
  <c r="V74" i="1"/>
  <c r="O74" i="1"/>
  <c r="N74" i="1"/>
  <c r="R74" i="1" s="1"/>
  <c r="M74" i="1"/>
  <c r="S74" i="1" s="1"/>
  <c r="L74" i="1"/>
  <c r="K74" i="1"/>
  <c r="J74" i="1"/>
  <c r="I74" i="1"/>
  <c r="Q74" i="1" s="1"/>
  <c r="H74" i="1"/>
  <c r="P74" i="1" s="1"/>
  <c r="G74" i="1"/>
  <c r="F74" i="1"/>
  <c r="E74" i="1"/>
  <c r="C74" i="1"/>
  <c r="B74" i="1"/>
  <c r="W73" i="1"/>
  <c r="V73" i="1"/>
  <c r="S73" i="1"/>
  <c r="R73" i="1"/>
  <c r="O73" i="1"/>
  <c r="N73" i="1"/>
  <c r="M73" i="1"/>
  <c r="L73" i="1"/>
  <c r="K73" i="1"/>
  <c r="J73" i="1"/>
  <c r="I73" i="1"/>
  <c r="Q73" i="1" s="1"/>
  <c r="H73" i="1"/>
  <c r="P73" i="1" s="1"/>
  <c r="G73" i="1"/>
  <c r="F73" i="1"/>
  <c r="C73" i="1"/>
  <c r="B73" i="1"/>
  <c r="E73" i="1" s="1"/>
  <c r="U72" i="1"/>
  <c r="T72" i="1"/>
  <c r="S72" i="1"/>
  <c r="R72" i="1"/>
  <c r="Q72" i="1"/>
  <c r="P72" i="1"/>
  <c r="E72" i="1"/>
  <c r="U71" i="1"/>
  <c r="T71" i="1"/>
  <c r="S71" i="1"/>
  <c r="R71" i="1"/>
  <c r="Q71" i="1"/>
  <c r="P71" i="1"/>
  <c r="E71" i="1"/>
  <c r="W69" i="1"/>
  <c r="V69" i="1"/>
  <c r="O69" i="1"/>
  <c r="N69" i="1"/>
  <c r="M69" i="1"/>
  <c r="L69" i="1"/>
  <c r="K69" i="1"/>
  <c r="J69" i="1"/>
  <c r="I69" i="1"/>
  <c r="H69" i="1"/>
  <c r="G69" i="1"/>
  <c r="F69" i="1"/>
  <c r="C69" i="1"/>
  <c r="B69" i="1"/>
  <c r="O68" i="1"/>
  <c r="N68" i="1"/>
  <c r="M68" i="1"/>
  <c r="L68" i="1"/>
  <c r="R68" i="1" s="1"/>
  <c r="K68" i="1"/>
  <c r="J68" i="1"/>
  <c r="I68" i="1"/>
  <c r="H68" i="1"/>
  <c r="G68" i="1"/>
  <c r="F68" i="1"/>
  <c r="C68" i="1"/>
  <c r="B68" i="1"/>
  <c r="E68" i="1" s="1"/>
  <c r="S67" i="1"/>
  <c r="R67" i="1"/>
  <c r="Q67" i="1"/>
  <c r="P67" i="1"/>
  <c r="E67" i="1"/>
  <c r="T67" i="1" s="1"/>
  <c r="S66" i="1"/>
  <c r="R66" i="1"/>
  <c r="Q66" i="1"/>
  <c r="P66" i="1"/>
  <c r="E66" i="1"/>
  <c r="U66" i="1" s="1"/>
  <c r="U65" i="1"/>
  <c r="T65" i="1"/>
  <c r="S65" i="1"/>
  <c r="R65" i="1"/>
  <c r="Q65" i="1"/>
  <c r="P65" i="1"/>
  <c r="E65" i="1"/>
  <c r="S64" i="1"/>
  <c r="R64" i="1"/>
  <c r="Q64" i="1"/>
  <c r="P64" i="1"/>
  <c r="E64" i="1"/>
  <c r="U64" i="1" s="1"/>
  <c r="S63" i="1"/>
  <c r="R63" i="1"/>
  <c r="Q63" i="1"/>
  <c r="P63" i="1"/>
  <c r="E63" i="1"/>
  <c r="U63" i="1" s="1"/>
  <c r="O61" i="1"/>
  <c r="N61" i="1"/>
  <c r="M61" i="1"/>
  <c r="S61" i="1" s="1"/>
  <c r="L61" i="1"/>
  <c r="R61" i="1" s="1"/>
  <c r="K61" i="1"/>
  <c r="J61" i="1"/>
  <c r="I61" i="1"/>
  <c r="H61" i="1"/>
  <c r="C61" i="1"/>
  <c r="B61" i="1"/>
  <c r="S60" i="1"/>
  <c r="R60" i="1"/>
  <c r="Q60" i="1"/>
  <c r="P60" i="1"/>
  <c r="E60" i="1"/>
  <c r="T60" i="1" s="1"/>
  <c r="S59" i="1"/>
  <c r="R59" i="1"/>
  <c r="Q59" i="1"/>
  <c r="P59" i="1"/>
  <c r="E59" i="1"/>
  <c r="U59" i="1" s="1"/>
  <c r="S58" i="1"/>
  <c r="R58" i="1"/>
  <c r="Q58" i="1"/>
  <c r="P58" i="1"/>
  <c r="E58" i="1"/>
  <c r="T58" i="1" s="1"/>
  <c r="S57" i="1"/>
  <c r="R57" i="1"/>
  <c r="Q57" i="1"/>
  <c r="P57" i="1"/>
  <c r="E57" i="1"/>
  <c r="U57" i="1" s="1"/>
  <c r="V55" i="1"/>
  <c r="O55" i="1"/>
  <c r="N55" i="1"/>
  <c r="M55" i="1"/>
  <c r="L55" i="1"/>
  <c r="K55" i="1"/>
  <c r="J55" i="1"/>
  <c r="I55" i="1"/>
  <c r="H55" i="1"/>
  <c r="G55" i="1"/>
  <c r="F55" i="1"/>
  <c r="C55" i="1"/>
  <c r="E55" i="1" s="1"/>
  <c r="B55" i="1"/>
  <c r="S54" i="1"/>
  <c r="R54" i="1"/>
  <c r="Q54" i="1"/>
  <c r="P54" i="1"/>
  <c r="E54" i="1"/>
  <c r="T54" i="1" s="1"/>
  <c r="S53" i="1"/>
  <c r="R53" i="1"/>
  <c r="Q53" i="1"/>
  <c r="P53" i="1"/>
  <c r="E53" i="1"/>
  <c r="U53" i="1" s="1"/>
  <c r="T52" i="1"/>
  <c r="S52" i="1"/>
  <c r="R52" i="1"/>
  <c r="Q52" i="1"/>
  <c r="P52" i="1"/>
  <c r="E52" i="1"/>
  <c r="U52" i="1" s="1"/>
  <c r="U51" i="1"/>
  <c r="S51" i="1"/>
  <c r="R51" i="1"/>
  <c r="Q51" i="1"/>
  <c r="P51" i="1"/>
  <c r="E51" i="1"/>
  <c r="T51" i="1" s="1"/>
  <c r="S50" i="1"/>
  <c r="R50" i="1"/>
  <c r="Q50" i="1"/>
  <c r="P50" i="1"/>
  <c r="E50" i="1"/>
  <c r="U50" i="1" s="1"/>
  <c r="S49" i="1"/>
  <c r="R49" i="1"/>
  <c r="Q49" i="1"/>
  <c r="P49" i="1"/>
  <c r="E49" i="1"/>
  <c r="U49" i="1" s="1"/>
  <c r="S48" i="1"/>
  <c r="R48" i="1"/>
  <c r="Q48" i="1"/>
  <c r="P48" i="1"/>
  <c r="E48" i="1"/>
  <c r="U48" i="1" s="1"/>
  <c r="S47" i="1"/>
  <c r="R47" i="1"/>
  <c r="Q47" i="1"/>
  <c r="P47" i="1"/>
  <c r="E47" i="1"/>
  <c r="U47" i="1" s="1"/>
  <c r="S46" i="1"/>
  <c r="R46" i="1"/>
  <c r="Q46" i="1"/>
  <c r="P46" i="1"/>
  <c r="E46" i="1"/>
  <c r="T46" i="1" s="1"/>
  <c r="S45" i="1"/>
  <c r="R45" i="1"/>
  <c r="Q45" i="1"/>
  <c r="P45" i="1"/>
  <c r="E45" i="1"/>
  <c r="S44" i="1"/>
  <c r="R44" i="1"/>
  <c r="Q44" i="1"/>
  <c r="P44" i="1"/>
  <c r="E44" i="1"/>
  <c r="U44" i="1" s="1"/>
  <c r="S42" i="1"/>
  <c r="R42" i="1"/>
  <c r="O42" i="1"/>
  <c r="N42" i="1"/>
  <c r="M42" i="1"/>
  <c r="L42" i="1"/>
  <c r="K42" i="1"/>
  <c r="J42" i="1"/>
  <c r="I42" i="1"/>
  <c r="Q42" i="1" s="1"/>
  <c r="H42" i="1"/>
  <c r="G42" i="1"/>
  <c r="F42" i="1"/>
  <c r="C42" i="1"/>
  <c r="B42" i="1"/>
  <c r="U41" i="1"/>
  <c r="T41" i="1"/>
  <c r="S41" i="1"/>
  <c r="R41" i="1"/>
  <c r="Q41" i="1"/>
  <c r="P41" i="1"/>
  <c r="E41" i="1"/>
  <c r="U40" i="1"/>
  <c r="T40" i="1"/>
  <c r="S40" i="1"/>
  <c r="R40" i="1"/>
  <c r="Q40" i="1"/>
  <c r="P40" i="1"/>
  <c r="E40" i="1"/>
  <c r="U39" i="1"/>
  <c r="S39" i="1"/>
  <c r="R39" i="1"/>
  <c r="Q39" i="1"/>
  <c r="P39" i="1"/>
  <c r="E39" i="1"/>
  <c r="T39" i="1" s="1"/>
  <c r="S38" i="1"/>
  <c r="R38" i="1"/>
  <c r="Q38" i="1"/>
  <c r="U38" i="1" s="1"/>
  <c r="P38" i="1"/>
  <c r="T38" i="1" s="1"/>
  <c r="E38" i="1"/>
  <c r="S37" i="1"/>
  <c r="R37" i="1"/>
  <c r="Q37" i="1"/>
  <c r="P37" i="1"/>
  <c r="E37" i="1"/>
  <c r="O35" i="1"/>
  <c r="N35" i="1"/>
  <c r="M35" i="1"/>
  <c r="S35" i="1" s="1"/>
  <c r="L35" i="1"/>
  <c r="R35" i="1" s="1"/>
  <c r="K35" i="1"/>
  <c r="J35" i="1"/>
  <c r="I35" i="1"/>
  <c r="Q35" i="1" s="1"/>
  <c r="H35" i="1"/>
  <c r="P35" i="1" s="1"/>
  <c r="G35" i="1"/>
  <c r="F35" i="1"/>
  <c r="C35" i="1"/>
  <c r="E35" i="1" s="1"/>
  <c r="B35" i="1"/>
  <c r="S34" i="1"/>
  <c r="R34" i="1"/>
  <c r="Q34" i="1"/>
  <c r="P34" i="1"/>
  <c r="E34" i="1"/>
  <c r="U34" i="1" s="1"/>
  <c r="O32" i="1"/>
  <c r="N32" i="1"/>
  <c r="M32" i="1"/>
  <c r="L32" i="1"/>
  <c r="K32" i="1"/>
  <c r="J32" i="1"/>
  <c r="I32" i="1"/>
  <c r="Q32" i="1" s="1"/>
  <c r="H32" i="1"/>
  <c r="P32" i="1" s="1"/>
  <c r="G32" i="1"/>
  <c r="F32" i="1"/>
  <c r="C32" i="1"/>
  <c r="E32" i="1" s="1"/>
  <c r="B32" i="1"/>
  <c r="S31" i="1"/>
  <c r="R31" i="1"/>
  <c r="Q31" i="1"/>
  <c r="P31" i="1"/>
  <c r="E31" i="1"/>
  <c r="U31" i="1" s="1"/>
  <c r="S30" i="1"/>
  <c r="R30" i="1"/>
  <c r="Q30" i="1"/>
  <c r="P30" i="1"/>
  <c r="E30" i="1"/>
  <c r="U30" i="1" s="1"/>
  <c r="S29" i="1"/>
  <c r="R29" i="1"/>
  <c r="Q29" i="1"/>
  <c r="P29" i="1"/>
  <c r="E29" i="1"/>
  <c r="T29" i="1" s="1"/>
  <c r="S28" i="1"/>
  <c r="R28" i="1"/>
  <c r="Q28" i="1"/>
  <c r="P28" i="1"/>
  <c r="E28" i="1"/>
  <c r="U28" i="1" s="1"/>
  <c r="W26" i="1"/>
  <c r="V26" i="1"/>
  <c r="O26" i="1"/>
  <c r="N26" i="1"/>
  <c r="M26" i="1"/>
  <c r="L26" i="1"/>
  <c r="R26" i="1" s="1"/>
  <c r="K26" i="1"/>
  <c r="J26" i="1"/>
  <c r="I26" i="1"/>
  <c r="H26" i="1"/>
  <c r="G26" i="1"/>
  <c r="F26" i="1"/>
  <c r="C26" i="1"/>
  <c r="B26" i="1"/>
  <c r="E26" i="1" s="1"/>
  <c r="S25" i="1"/>
  <c r="R25" i="1"/>
  <c r="Q25" i="1"/>
  <c r="P25" i="1"/>
  <c r="E25" i="1"/>
  <c r="U25" i="1" s="1"/>
  <c r="S24" i="1"/>
  <c r="R24" i="1"/>
  <c r="Q24" i="1"/>
  <c r="P24" i="1"/>
  <c r="E24" i="1"/>
  <c r="T24" i="1" s="1"/>
  <c r="S23" i="1"/>
  <c r="R23" i="1"/>
  <c r="Q23" i="1"/>
  <c r="P23" i="1"/>
  <c r="E23" i="1"/>
  <c r="U23" i="1" s="1"/>
  <c r="U22" i="1"/>
  <c r="T22" i="1"/>
  <c r="S22" i="1"/>
  <c r="R22" i="1"/>
  <c r="Q22" i="1"/>
  <c r="P22" i="1"/>
  <c r="E22" i="1"/>
  <c r="U21" i="1"/>
  <c r="T21" i="1"/>
  <c r="S21" i="1"/>
  <c r="R21" i="1"/>
  <c r="Q21" i="1"/>
  <c r="P21" i="1"/>
  <c r="E21" i="1"/>
  <c r="U20" i="1"/>
  <c r="T20" i="1"/>
  <c r="S20" i="1"/>
  <c r="R20" i="1"/>
  <c r="Q20" i="1"/>
  <c r="P20" i="1"/>
  <c r="E20" i="1"/>
  <c r="S19" i="1"/>
  <c r="R19" i="1"/>
  <c r="Q19" i="1"/>
  <c r="U19" i="1" s="1"/>
  <c r="P19" i="1"/>
  <c r="T19" i="1" s="1"/>
  <c r="E19" i="1"/>
  <c r="O17" i="1"/>
  <c r="N17" i="1"/>
  <c r="R17" i="1" s="1"/>
  <c r="M17" i="1"/>
  <c r="S17" i="1" s="1"/>
  <c r="L17" i="1"/>
  <c r="K17" i="1"/>
  <c r="J17" i="1"/>
  <c r="I17" i="1"/>
  <c r="Q17" i="1" s="1"/>
  <c r="H17" i="1"/>
  <c r="P17" i="1" s="1"/>
  <c r="G17" i="1"/>
  <c r="F17" i="1"/>
  <c r="E17" i="1"/>
  <c r="C17" i="1"/>
  <c r="B17" i="1"/>
  <c r="S16" i="1"/>
  <c r="R16" i="1"/>
  <c r="Q16" i="1"/>
  <c r="U16" i="1" s="1"/>
  <c r="P16" i="1"/>
  <c r="T16" i="1" s="1"/>
  <c r="E16" i="1"/>
  <c r="S15" i="1"/>
  <c r="R15" i="1"/>
  <c r="Q15" i="1"/>
  <c r="P15" i="1"/>
  <c r="E15" i="1"/>
  <c r="U15" i="1" s="1"/>
  <c r="S14" i="1"/>
  <c r="R14" i="1"/>
  <c r="Q14" i="1"/>
  <c r="P14" i="1"/>
  <c r="E14" i="1"/>
  <c r="U14" i="1" s="1"/>
  <c r="S13" i="1"/>
  <c r="R13" i="1"/>
  <c r="Q13" i="1"/>
  <c r="P13" i="1"/>
  <c r="E13" i="1"/>
  <c r="T13" i="1" s="1"/>
  <c r="S12" i="1"/>
  <c r="R12" i="1"/>
  <c r="Q12" i="1"/>
  <c r="P12" i="1"/>
  <c r="E12" i="1"/>
  <c r="U12" i="1" s="1"/>
  <c r="U11" i="1"/>
  <c r="T11" i="1"/>
  <c r="S11" i="1"/>
  <c r="R11" i="1"/>
  <c r="Q11" i="1"/>
  <c r="P11" i="1"/>
  <c r="E11" i="1"/>
  <c r="U10" i="1"/>
  <c r="T10" i="1"/>
  <c r="S10" i="1"/>
  <c r="R10" i="1"/>
  <c r="Q10" i="1"/>
  <c r="P10" i="1"/>
  <c r="E10" i="1"/>
  <c r="U9" i="1"/>
  <c r="T9" i="1"/>
  <c r="S9" i="1"/>
  <c r="R9" i="1"/>
  <c r="Q9" i="1"/>
  <c r="P9" i="1"/>
  <c r="E9" i="1"/>
  <c r="Q68" i="55" l="1"/>
  <c r="P61" i="55"/>
  <c r="E55" i="55"/>
  <c r="U47" i="55"/>
  <c r="Q55" i="55"/>
  <c r="P42" i="55"/>
  <c r="R69" i="55"/>
  <c r="T29" i="55"/>
  <c r="P32" i="55"/>
  <c r="E32" i="55"/>
  <c r="P26" i="55"/>
  <c r="P69" i="55"/>
  <c r="R55" i="55"/>
  <c r="E69" i="55"/>
  <c r="P55" i="55"/>
  <c r="E75" i="55"/>
  <c r="R75" i="55"/>
  <c r="Q61" i="55"/>
  <c r="P75" i="55"/>
  <c r="Q75" i="55"/>
  <c r="U75" i="55" s="1"/>
  <c r="S69" i="55"/>
  <c r="E61" i="55"/>
  <c r="U103" i="55"/>
  <c r="U101" i="55"/>
  <c r="R97" i="55"/>
  <c r="T104" i="55"/>
  <c r="U109" i="55"/>
  <c r="E82" i="55"/>
  <c r="Q68" i="54"/>
  <c r="T57" i="54"/>
  <c r="Q42" i="54"/>
  <c r="E75" i="54"/>
  <c r="S75" i="54"/>
  <c r="U28" i="54"/>
  <c r="P32" i="54"/>
  <c r="Q32" i="54"/>
  <c r="R75" i="54"/>
  <c r="P26" i="54"/>
  <c r="Q26" i="54"/>
  <c r="P55" i="54"/>
  <c r="E69" i="54"/>
  <c r="R69" i="54"/>
  <c r="S69" i="54"/>
  <c r="E55" i="54"/>
  <c r="Q61" i="54"/>
  <c r="Q75" i="54"/>
  <c r="U60" i="54"/>
  <c r="P69" i="54"/>
  <c r="E61" i="54"/>
  <c r="Q69" i="54"/>
  <c r="T100" i="54"/>
  <c r="T103" i="54"/>
  <c r="T105" i="54"/>
  <c r="T64" i="53"/>
  <c r="U63" i="53"/>
  <c r="E61" i="53"/>
  <c r="U50" i="53"/>
  <c r="E55" i="53"/>
  <c r="Q55" i="53"/>
  <c r="T44" i="53"/>
  <c r="T29" i="53"/>
  <c r="T28" i="53"/>
  <c r="P32" i="53"/>
  <c r="Q32" i="53"/>
  <c r="P26" i="53"/>
  <c r="Q26" i="53"/>
  <c r="S69" i="53"/>
  <c r="R69" i="53"/>
  <c r="E26" i="53"/>
  <c r="E69" i="53"/>
  <c r="Q75" i="53"/>
  <c r="P61" i="53"/>
  <c r="Q61" i="53"/>
  <c r="P69" i="53"/>
  <c r="R75" i="53"/>
  <c r="Q69" i="53"/>
  <c r="E75" i="53"/>
  <c r="S75" i="53"/>
  <c r="T105" i="53"/>
  <c r="T110" i="53"/>
  <c r="T108" i="53"/>
  <c r="P68" i="52"/>
  <c r="P61" i="52"/>
  <c r="U51" i="52"/>
  <c r="T50" i="52"/>
  <c r="E55" i="52"/>
  <c r="R75" i="52"/>
  <c r="T29" i="52"/>
  <c r="P32" i="52"/>
  <c r="Q32" i="52"/>
  <c r="P26" i="52"/>
  <c r="S75" i="52"/>
  <c r="E69" i="52"/>
  <c r="P55" i="52"/>
  <c r="P69" i="52"/>
  <c r="E75" i="52"/>
  <c r="Q55" i="52"/>
  <c r="Q69" i="52"/>
  <c r="U69" i="52" s="1"/>
  <c r="T49" i="52"/>
  <c r="Q61" i="52"/>
  <c r="S69" i="52"/>
  <c r="Q75" i="52"/>
  <c r="U75" i="52" s="1"/>
  <c r="T107" i="52"/>
  <c r="U99" i="52"/>
  <c r="P68" i="51"/>
  <c r="T44" i="51"/>
  <c r="R42" i="51"/>
  <c r="Q32" i="51"/>
  <c r="E32" i="51"/>
  <c r="T24" i="51"/>
  <c r="P55" i="51"/>
  <c r="E55" i="51"/>
  <c r="E61" i="51"/>
  <c r="U61" i="51" s="1"/>
  <c r="E75" i="51"/>
  <c r="P61" i="51"/>
  <c r="Q61" i="51"/>
  <c r="P69" i="51"/>
  <c r="T69" i="51" s="1"/>
  <c r="E69" i="51"/>
  <c r="S75" i="51"/>
  <c r="P75" i="51"/>
  <c r="T75" i="51" s="1"/>
  <c r="Q75" i="51"/>
  <c r="U75" i="51" s="1"/>
  <c r="T100" i="51"/>
  <c r="U107" i="51"/>
  <c r="U105" i="51"/>
  <c r="R97" i="51"/>
  <c r="T99" i="51"/>
  <c r="S97" i="51"/>
  <c r="E75" i="50"/>
  <c r="U58" i="50"/>
  <c r="T50" i="50"/>
  <c r="S55" i="50"/>
  <c r="S75" i="50"/>
  <c r="E55" i="50"/>
  <c r="T39" i="50"/>
  <c r="P42" i="50"/>
  <c r="Q42" i="50"/>
  <c r="P32" i="50"/>
  <c r="Q32" i="50"/>
  <c r="R32" i="50"/>
  <c r="S32" i="50"/>
  <c r="P26" i="50"/>
  <c r="T25" i="50"/>
  <c r="Q26" i="50"/>
  <c r="Q69" i="50"/>
  <c r="U69" i="50" s="1"/>
  <c r="Q55" i="50"/>
  <c r="U55" i="50" s="1"/>
  <c r="R69" i="50"/>
  <c r="T49" i="50"/>
  <c r="P61" i="50"/>
  <c r="S69" i="50"/>
  <c r="R75" i="50"/>
  <c r="E69" i="50"/>
  <c r="P68" i="49"/>
  <c r="T63" i="49"/>
  <c r="E61" i="49"/>
  <c r="T48" i="49"/>
  <c r="R69" i="49"/>
  <c r="T47" i="49"/>
  <c r="E42" i="49"/>
  <c r="S75" i="49"/>
  <c r="Q42" i="49"/>
  <c r="P32" i="49"/>
  <c r="Q32" i="49"/>
  <c r="E69" i="49"/>
  <c r="Q26" i="49"/>
  <c r="U25" i="49"/>
  <c r="E26" i="49"/>
  <c r="E55" i="49"/>
  <c r="E75" i="49"/>
  <c r="R75" i="49"/>
  <c r="Q69" i="49"/>
  <c r="U69" i="49" s="1"/>
  <c r="P55" i="49"/>
  <c r="Q55" i="49"/>
  <c r="S69" i="49"/>
  <c r="P75" i="49"/>
  <c r="T75" i="49" s="1"/>
  <c r="P61" i="49"/>
  <c r="Q75" i="49"/>
  <c r="U75" i="49" s="1"/>
  <c r="Q61" i="49"/>
  <c r="P69" i="49"/>
  <c r="T69" i="49" s="1"/>
  <c r="T102" i="49"/>
  <c r="T98" i="49"/>
  <c r="T107" i="49"/>
  <c r="T110" i="49"/>
  <c r="T64" i="48"/>
  <c r="P68" i="48"/>
  <c r="T52" i="48"/>
  <c r="T51" i="48"/>
  <c r="E55" i="48"/>
  <c r="T44" i="48"/>
  <c r="P42" i="48"/>
  <c r="Q32" i="48"/>
  <c r="T29" i="48"/>
  <c r="S69" i="48"/>
  <c r="E75" i="48"/>
  <c r="T24" i="48"/>
  <c r="P69" i="48"/>
  <c r="T69" i="48" s="1"/>
  <c r="P55" i="48"/>
  <c r="R75" i="48"/>
  <c r="E69" i="48"/>
  <c r="R69" i="48"/>
  <c r="S75" i="48"/>
  <c r="P61" i="48"/>
  <c r="Q61" i="48"/>
  <c r="P75" i="48"/>
  <c r="T75" i="48" s="1"/>
  <c r="U100" i="48"/>
  <c r="U98" i="48"/>
  <c r="U108" i="48"/>
  <c r="E75" i="47"/>
  <c r="U64" i="47"/>
  <c r="Q68" i="47"/>
  <c r="U63" i="47"/>
  <c r="E42" i="47"/>
  <c r="P42" i="47"/>
  <c r="T29" i="47"/>
  <c r="P32" i="47"/>
  <c r="E69" i="47"/>
  <c r="T28" i="47"/>
  <c r="Q32" i="47"/>
  <c r="P69" i="47"/>
  <c r="T69" i="47" s="1"/>
  <c r="E55" i="47"/>
  <c r="R69" i="47"/>
  <c r="Q55" i="47"/>
  <c r="T60" i="47"/>
  <c r="Q69" i="47"/>
  <c r="U69" i="47" s="1"/>
  <c r="S75" i="47"/>
  <c r="P75" i="47"/>
  <c r="T75" i="47" s="1"/>
  <c r="Q75" i="47"/>
  <c r="U75" i="47" s="1"/>
  <c r="Q61" i="47"/>
  <c r="U98" i="47"/>
  <c r="T111" i="47"/>
  <c r="R97" i="47"/>
  <c r="E68" i="46"/>
  <c r="P68" i="46"/>
  <c r="Q68" i="46"/>
  <c r="E55" i="46"/>
  <c r="P42" i="46"/>
  <c r="Q42" i="46"/>
  <c r="P26" i="46"/>
  <c r="Q26" i="46"/>
  <c r="E75" i="46"/>
  <c r="E26" i="46"/>
  <c r="T49" i="46"/>
  <c r="E69" i="46"/>
  <c r="P55" i="46"/>
  <c r="Q69" i="46"/>
  <c r="U69" i="46" s="1"/>
  <c r="Q75" i="46"/>
  <c r="U75" i="46" s="1"/>
  <c r="P61" i="46"/>
  <c r="Q61" i="46"/>
  <c r="R75" i="46"/>
  <c r="T60" i="46"/>
  <c r="S69" i="46"/>
  <c r="S75" i="46"/>
  <c r="M114" i="46"/>
  <c r="S114" i="46" s="1"/>
  <c r="T109" i="46"/>
  <c r="E82" i="46"/>
  <c r="T65" i="45"/>
  <c r="T64" i="45"/>
  <c r="P68" i="45"/>
  <c r="Q68" i="45"/>
  <c r="P61" i="45"/>
  <c r="U58" i="45"/>
  <c r="E61" i="45"/>
  <c r="E75" i="45"/>
  <c r="U47" i="45"/>
  <c r="R55" i="45"/>
  <c r="T44" i="45"/>
  <c r="P42" i="45"/>
  <c r="Q42" i="45"/>
  <c r="R75" i="45"/>
  <c r="P32" i="45"/>
  <c r="Q32" i="45"/>
  <c r="R32" i="45"/>
  <c r="Q75" i="45"/>
  <c r="U75" i="45" s="1"/>
  <c r="P26" i="45"/>
  <c r="T25" i="45"/>
  <c r="Q26" i="45"/>
  <c r="Q55" i="45"/>
  <c r="U55" i="45" s="1"/>
  <c r="S69" i="45"/>
  <c r="E55" i="45"/>
  <c r="Q61" i="45"/>
  <c r="P69" i="45"/>
  <c r="T69" i="45" s="1"/>
  <c r="Q69" i="45"/>
  <c r="U69" i="45" s="1"/>
  <c r="S75" i="45"/>
  <c r="E69" i="45"/>
  <c r="T106" i="45"/>
  <c r="U108" i="45"/>
  <c r="T102" i="45"/>
  <c r="T105" i="45"/>
  <c r="M114" i="45"/>
  <c r="S114" i="45" s="1"/>
  <c r="U98" i="45"/>
  <c r="P68" i="44"/>
  <c r="Q68" i="44"/>
  <c r="T57" i="44"/>
  <c r="E55" i="44"/>
  <c r="P42" i="44"/>
  <c r="P26" i="44"/>
  <c r="E75" i="44"/>
  <c r="E69" i="44"/>
  <c r="P69" i="44"/>
  <c r="T69" i="44" s="1"/>
  <c r="P61" i="44"/>
  <c r="Q69" i="44"/>
  <c r="U69" i="44" s="1"/>
  <c r="Q61" i="44"/>
  <c r="P75" i="44"/>
  <c r="T75" i="44" s="1"/>
  <c r="R69" i="44"/>
  <c r="S69" i="44"/>
  <c r="U101" i="44"/>
  <c r="Q68" i="43"/>
  <c r="T63" i="43"/>
  <c r="E68" i="43"/>
  <c r="E61" i="43"/>
  <c r="E55" i="43"/>
  <c r="S75" i="43"/>
  <c r="P42" i="43"/>
  <c r="Q42" i="43"/>
  <c r="E42" i="43"/>
  <c r="S69" i="43"/>
  <c r="E75" i="43"/>
  <c r="R75" i="43"/>
  <c r="P32" i="43"/>
  <c r="P26" i="43"/>
  <c r="Q26" i="43"/>
  <c r="P61" i="43"/>
  <c r="Q75" i="43"/>
  <c r="U75" i="43" s="1"/>
  <c r="Q61" i="43"/>
  <c r="E69" i="43"/>
  <c r="R69" i="43"/>
  <c r="R97" i="43"/>
  <c r="U105" i="43"/>
  <c r="T64" i="42"/>
  <c r="P68" i="42"/>
  <c r="E61" i="42"/>
  <c r="U58" i="42"/>
  <c r="T52" i="42"/>
  <c r="P55" i="42"/>
  <c r="S42" i="42"/>
  <c r="P42" i="42"/>
  <c r="Q42" i="42"/>
  <c r="Q32" i="42"/>
  <c r="E32" i="42"/>
  <c r="P26" i="42"/>
  <c r="Q26" i="42"/>
  <c r="T25" i="42"/>
  <c r="E75" i="42"/>
  <c r="T24" i="42"/>
  <c r="E26" i="42"/>
  <c r="Q55" i="42"/>
  <c r="S69" i="42"/>
  <c r="E55" i="42"/>
  <c r="U49" i="42"/>
  <c r="P61" i="42"/>
  <c r="Q69" i="42"/>
  <c r="U69" i="42" s="1"/>
  <c r="E69" i="42"/>
  <c r="P75" i="42"/>
  <c r="T75" i="42" s="1"/>
  <c r="S97" i="42"/>
  <c r="L114" i="42"/>
  <c r="R114" i="42" s="1"/>
  <c r="T108" i="42"/>
  <c r="U110" i="42"/>
  <c r="T112" i="42"/>
  <c r="P68" i="41"/>
  <c r="T63" i="41"/>
  <c r="E61" i="41"/>
  <c r="T52" i="41"/>
  <c r="E55" i="41"/>
  <c r="S42" i="41"/>
  <c r="E69" i="41"/>
  <c r="T39" i="41"/>
  <c r="P42" i="41"/>
  <c r="Q42" i="41"/>
  <c r="P32" i="41"/>
  <c r="S69" i="41"/>
  <c r="E32" i="41"/>
  <c r="Q26" i="41"/>
  <c r="S75" i="41"/>
  <c r="S26" i="41"/>
  <c r="U24" i="41"/>
  <c r="R75" i="41"/>
  <c r="E75" i="41"/>
  <c r="R69" i="41"/>
  <c r="R55" i="41"/>
  <c r="S55" i="41"/>
  <c r="Q75" i="41"/>
  <c r="P61" i="41"/>
  <c r="P69" i="41"/>
  <c r="T69" i="41" s="1"/>
  <c r="Q61" i="41"/>
  <c r="P75" i="41"/>
  <c r="T75" i="41" s="1"/>
  <c r="T60" i="41"/>
  <c r="T105" i="41"/>
  <c r="U112" i="41"/>
  <c r="T110" i="41"/>
  <c r="S97" i="41"/>
  <c r="P68" i="40"/>
  <c r="Q68" i="40"/>
  <c r="P61" i="40"/>
  <c r="E55" i="40"/>
  <c r="P42" i="40"/>
  <c r="Q42" i="40"/>
  <c r="T29" i="40"/>
  <c r="T28" i="40"/>
  <c r="P32" i="40"/>
  <c r="P26" i="40"/>
  <c r="Q26" i="40"/>
  <c r="S75" i="40"/>
  <c r="P55" i="40"/>
  <c r="E69" i="40"/>
  <c r="Q55" i="40"/>
  <c r="Q61" i="40"/>
  <c r="P69" i="40"/>
  <c r="E75" i="40"/>
  <c r="Q69" i="40"/>
  <c r="U69" i="40" s="1"/>
  <c r="P75" i="40"/>
  <c r="T75" i="40" s="1"/>
  <c r="Q75" i="40"/>
  <c r="U75" i="40" s="1"/>
  <c r="E61" i="40"/>
  <c r="S69" i="40"/>
  <c r="U101" i="40"/>
  <c r="U99" i="40"/>
  <c r="U104" i="40"/>
  <c r="T109" i="40"/>
  <c r="T102" i="40"/>
  <c r="M114" i="40"/>
  <c r="S114" i="40" s="1"/>
  <c r="P68" i="39"/>
  <c r="R75" i="39"/>
  <c r="Q55" i="39"/>
  <c r="P55" i="39"/>
  <c r="Q42" i="39"/>
  <c r="E75" i="39"/>
  <c r="Q32" i="39"/>
  <c r="U28" i="39"/>
  <c r="R32" i="39"/>
  <c r="P26" i="39"/>
  <c r="E55" i="39"/>
  <c r="S69" i="39"/>
  <c r="S75" i="39"/>
  <c r="E61" i="39"/>
  <c r="P61" i="39"/>
  <c r="Q61" i="39"/>
  <c r="P69" i="39"/>
  <c r="T69" i="39" s="1"/>
  <c r="Q69" i="39"/>
  <c r="P75" i="39"/>
  <c r="Q75" i="39"/>
  <c r="U75" i="39" s="1"/>
  <c r="E69" i="39"/>
  <c r="R69" i="39"/>
  <c r="T107" i="39"/>
  <c r="R97" i="39"/>
  <c r="U63" i="38"/>
  <c r="P68" i="38"/>
  <c r="P61" i="38"/>
  <c r="E61" i="38"/>
  <c r="U51" i="38"/>
  <c r="E55" i="38"/>
  <c r="E75" i="38"/>
  <c r="Q32" i="38"/>
  <c r="P26" i="38"/>
  <c r="Q55" i="38"/>
  <c r="E69" i="38"/>
  <c r="T59" i="38"/>
  <c r="P75" i="38"/>
  <c r="T75" i="38" s="1"/>
  <c r="Q69" i="38"/>
  <c r="U69" i="38" s="1"/>
  <c r="R75" i="38"/>
  <c r="S69" i="38"/>
  <c r="S75" i="38"/>
  <c r="S97" i="38"/>
  <c r="T104" i="38"/>
  <c r="U98" i="38"/>
  <c r="T100" i="38"/>
  <c r="E68" i="37"/>
  <c r="T57" i="37"/>
  <c r="T52" i="37"/>
  <c r="R69" i="37"/>
  <c r="E55" i="37"/>
  <c r="P42" i="37"/>
  <c r="T28" i="37"/>
  <c r="P26" i="37"/>
  <c r="T25" i="37"/>
  <c r="Q75" i="37"/>
  <c r="U75" i="37" s="1"/>
  <c r="E75" i="37"/>
  <c r="Q55" i="37"/>
  <c r="R75" i="37"/>
  <c r="S69" i="37"/>
  <c r="S75" i="37"/>
  <c r="P61" i="37"/>
  <c r="Q61" i="37"/>
  <c r="P69" i="37"/>
  <c r="Q69" i="37"/>
  <c r="P75" i="37"/>
  <c r="T75" i="37" s="1"/>
  <c r="U102" i="37"/>
  <c r="U110" i="37"/>
  <c r="T101" i="37"/>
  <c r="Q68" i="36"/>
  <c r="T63" i="36"/>
  <c r="U57" i="36"/>
  <c r="P42" i="36"/>
  <c r="Q42" i="36"/>
  <c r="Q32" i="36"/>
  <c r="E69" i="36"/>
  <c r="S69" i="36"/>
  <c r="S75" i="36"/>
  <c r="R26" i="36"/>
  <c r="R69" i="36"/>
  <c r="R75" i="36"/>
  <c r="T49" i="36"/>
  <c r="E55" i="36"/>
  <c r="E75" i="36"/>
  <c r="P75" i="36"/>
  <c r="T75" i="36" s="1"/>
  <c r="Q69" i="36"/>
  <c r="U69" i="36" s="1"/>
  <c r="Q61" i="36"/>
  <c r="T98" i="36"/>
  <c r="U108" i="36"/>
  <c r="Q68" i="35"/>
  <c r="T58" i="35"/>
  <c r="E61" i="35"/>
  <c r="E55" i="35"/>
  <c r="P42" i="35"/>
  <c r="R42" i="35"/>
  <c r="P32" i="35"/>
  <c r="Q32" i="35"/>
  <c r="T25" i="35"/>
  <c r="Q26" i="35"/>
  <c r="T24" i="35"/>
  <c r="P69" i="35"/>
  <c r="T69" i="35" s="1"/>
  <c r="P55" i="35"/>
  <c r="E69" i="35"/>
  <c r="Q55" i="35"/>
  <c r="Q69" i="35"/>
  <c r="U69" i="35" s="1"/>
  <c r="U59" i="35"/>
  <c r="S69" i="35"/>
  <c r="S75" i="35"/>
  <c r="P75" i="35"/>
  <c r="T75" i="35" s="1"/>
  <c r="T99" i="35"/>
  <c r="T104" i="35"/>
  <c r="T111" i="35"/>
  <c r="P68" i="34"/>
  <c r="Q68" i="34"/>
  <c r="E68" i="34"/>
  <c r="P61" i="34"/>
  <c r="E55" i="34"/>
  <c r="R55" i="34"/>
  <c r="E75" i="34"/>
  <c r="E69" i="34"/>
  <c r="R69" i="34"/>
  <c r="T39" i="34"/>
  <c r="P42" i="34"/>
  <c r="Q42" i="34"/>
  <c r="Q32" i="34"/>
  <c r="S32" i="34"/>
  <c r="S69" i="34"/>
  <c r="P75" i="34"/>
  <c r="T75" i="34" s="1"/>
  <c r="Q75" i="34"/>
  <c r="R75" i="34"/>
  <c r="S75" i="34"/>
  <c r="R97" i="34"/>
  <c r="T99" i="34"/>
  <c r="S97" i="34"/>
  <c r="U101" i="34"/>
  <c r="Q68" i="33"/>
  <c r="T65" i="33"/>
  <c r="T58" i="33"/>
  <c r="U51" i="33"/>
  <c r="Q55" i="33"/>
  <c r="E55" i="33"/>
  <c r="P42" i="33"/>
  <c r="P32" i="33"/>
  <c r="R75" i="33"/>
  <c r="Q32" i="33"/>
  <c r="Q75" i="33"/>
  <c r="E26" i="33"/>
  <c r="P26" i="33"/>
  <c r="Q26" i="33"/>
  <c r="S69" i="33"/>
  <c r="R69" i="33"/>
  <c r="P55" i="33"/>
  <c r="P75" i="33"/>
  <c r="T75" i="33" s="1"/>
  <c r="E61" i="33"/>
  <c r="P69" i="33"/>
  <c r="P61" i="33"/>
  <c r="Q69" i="33"/>
  <c r="U69" i="33" s="1"/>
  <c r="E75" i="33"/>
  <c r="E69" i="33"/>
  <c r="P68" i="32"/>
  <c r="Q68" i="32"/>
  <c r="T63" i="32"/>
  <c r="E61" i="32"/>
  <c r="P61" i="32"/>
  <c r="E55" i="32"/>
  <c r="U44" i="32"/>
  <c r="P42" i="32"/>
  <c r="Q32" i="32"/>
  <c r="P26" i="32"/>
  <c r="Q26" i="32"/>
  <c r="E26" i="32"/>
  <c r="E69" i="32"/>
  <c r="T49" i="32"/>
  <c r="S69" i="32"/>
  <c r="E75" i="32"/>
  <c r="R75" i="32"/>
  <c r="S75" i="32"/>
  <c r="P55" i="32"/>
  <c r="R69" i="32"/>
  <c r="Q61" i="32"/>
  <c r="P69" i="32"/>
  <c r="T69" i="32" s="1"/>
  <c r="Q69" i="32"/>
  <c r="U69" i="32" s="1"/>
  <c r="P75" i="32"/>
  <c r="T75" i="32" s="1"/>
  <c r="T60" i="32"/>
  <c r="Q75" i="32"/>
  <c r="T110" i="32"/>
  <c r="U65" i="31"/>
  <c r="P68" i="31"/>
  <c r="Q68" i="31"/>
  <c r="T58" i="31"/>
  <c r="T47" i="31"/>
  <c r="E69" i="31"/>
  <c r="R42" i="31"/>
  <c r="U28" i="31"/>
  <c r="P32" i="31"/>
  <c r="Q26" i="31"/>
  <c r="P55" i="31"/>
  <c r="Q55" i="31"/>
  <c r="P69" i="31"/>
  <c r="T69" i="31" s="1"/>
  <c r="Q69" i="31"/>
  <c r="U69" i="31" s="1"/>
  <c r="P75" i="31"/>
  <c r="T75" i="31" s="1"/>
  <c r="Q75" i="31"/>
  <c r="U75" i="31" s="1"/>
  <c r="P61" i="31"/>
  <c r="Q61" i="31"/>
  <c r="R69" i="31"/>
  <c r="U108" i="31"/>
  <c r="T106" i="31"/>
  <c r="T57" i="30"/>
  <c r="E55" i="30"/>
  <c r="U48" i="30"/>
  <c r="S75" i="30"/>
  <c r="P42" i="30"/>
  <c r="E32" i="30"/>
  <c r="P75" i="30"/>
  <c r="T75" i="30" s="1"/>
  <c r="T28" i="30"/>
  <c r="P32" i="30"/>
  <c r="Q32" i="30"/>
  <c r="T25" i="30"/>
  <c r="E69" i="30"/>
  <c r="P26" i="30"/>
  <c r="S69" i="30"/>
  <c r="R69" i="30"/>
  <c r="P69" i="30"/>
  <c r="P55" i="30"/>
  <c r="Q55" i="30"/>
  <c r="Q69" i="30"/>
  <c r="Q75" i="30"/>
  <c r="U59" i="30"/>
  <c r="P61" i="30"/>
  <c r="R75" i="30"/>
  <c r="T103" i="30"/>
  <c r="U112" i="30"/>
  <c r="T108" i="30"/>
  <c r="T65" i="29"/>
  <c r="P68" i="29"/>
  <c r="T64" i="29"/>
  <c r="Q68" i="29"/>
  <c r="E61" i="29"/>
  <c r="P61" i="29"/>
  <c r="T58" i="29"/>
  <c r="U52" i="29"/>
  <c r="T48" i="29"/>
  <c r="P42" i="29"/>
  <c r="Q42" i="29"/>
  <c r="U29" i="29"/>
  <c r="T28" i="29"/>
  <c r="E26" i="29"/>
  <c r="S75" i="29"/>
  <c r="P26" i="29"/>
  <c r="S69" i="29"/>
  <c r="E75" i="29"/>
  <c r="P55" i="29"/>
  <c r="U49" i="29"/>
  <c r="P69" i="29"/>
  <c r="Q69" i="29"/>
  <c r="R75" i="29"/>
  <c r="Q61" i="29"/>
  <c r="U60" i="29"/>
  <c r="Q75" i="29"/>
  <c r="T105" i="29"/>
  <c r="T109" i="29"/>
  <c r="M114" i="29"/>
  <c r="S114" i="29" s="1"/>
  <c r="T101" i="29"/>
  <c r="P68" i="28"/>
  <c r="E68" i="28"/>
  <c r="E61" i="28"/>
  <c r="E55" i="28"/>
  <c r="U48" i="28"/>
  <c r="S55" i="28"/>
  <c r="U39" i="28"/>
  <c r="P42" i="28"/>
  <c r="Q42" i="28"/>
  <c r="R69" i="28"/>
  <c r="E75" i="28"/>
  <c r="U28" i="28"/>
  <c r="Q26" i="28"/>
  <c r="E26" i="28"/>
  <c r="P55" i="28"/>
  <c r="Q55" i="28"/>
  <c r="S75" i="28"/>
  <c r="P69" i="28"/>
  <c r="R75" i="28"/>
  <c r="Q69" i="28"/>
  <c r="T60" i="28"/>
  <c r="U59" i="28"/>
  <c r="S69" i="28"/>
  <c r="T98" i="28"/>
  <c r="U100" i="28"/>
  <c r="U107" i="28"/>
  <c r="E82" i="28"/>
  <c r="E68" i="27"/>
  <c r="P68" i="27"/>
  <c r="R69" i="27"/>
  <c r="U65" i="27"/>
  <c r="Q68" i="27"/>
  <c r="P61" i="27"/>
  <c r="T57" i="27"/>
  <c r="E55" i="27"/>
  <c r="Q55" i="27"/>
  <c r="T44" i="27"/>
  <c r="T39" i="27"/>
  <c r="Q42" i="27"/>
  <c r="U28" i="27"/>
  <c r="Q69" i="27"/>
  <c r="Q75" i="27"/>
  <c r="U75" i="27" s="1"/>
  <c r="P26" i="27"/>
  <c r="E75" i="27"/>
  <c r="P55" i="27"/>
  <c r="S75" i="27"/>
  <c r="Q61" i="27"/>
  <c r="E69" i="27"/>
  <c r="S69" i="27"/>
  <c r="E61" i="27"/>
  <c r="P69" i="27"/>
  <c r="T69" i="27" s="1"/>
  <c r="T103" i="27"/>
  <c r="T111" i="27"/>
  <c r="R97" i="27"/>
  <c r="T99" i="27"/>
  <c r="E82" i="27"/>
  <c r="E68" i="26"/>
  <c r="P68" i="26"/>
  <c r="Q68" i="26"/>
  <c r="Q61" i="26"/>
  <c r="E55" i="26"/>
  <c r="T48" i="26"/>
  <c r="E75" i="26"/>
  <c r="P42" i="26"/>
  <c r="Q42" i="26"/>
  <c r="R42" i="26"/>
  <c r="R75" i="26"/>
  <c r="S69" i="26"/>
  <c r="S75" i="26"/>
  <c r="P32" i="26"/>
  <c r="P26" i="26"/>
  <c r="Q26" i="26"/>
  <c r="R26" i="26"/>
  <c r="S26" i="26"/>
  <c r="E69" i="26"/>
  <c r="P55" i="26"/>
  <c r="Q55" i="26"/>
  <c r="P61" i="26"/>
  <c r="R69" i="26"/>
  <c r="T60" i="26"/>
  <c r="P69" i="26"/>
  <c r="T59" i="26"/>
  <c r="Q69" i="26"/>
  <c r="U69" i="26" s="1"/>
  <c r="P75" i="26"/>
  <c r="T75" i="26" s="1"/>
  <c r="E61" i="26"/>
  <c r="Q75" i="26"/>
  <c r="T108" i="26"/>
  <c r="E82" i="26"/>
  <c r="P68" i="25"/>
  <c r="Q68" i="25"/>
  <c r="T63" i="25"/>
  <c r="E68" i="25"/>
  <c r="T51" i="25"/>
  <c r="E55" i="25"/>
  <c r="P42" i="25"/>
  <c r="E75" i="25"/>
  <c r="R69" i="25"/>
  <c r="R75" i="25"/>
  <c r="S69" i="25"/>
  <c r="E32" i="25"/>
  <c r="P26" i="25"/>
  <c r="E69" i="25"/>
  <c r="P55" i="25"/>
  <c r="E61" i="25"/>
  <c r="P75" i="25"/>
  <c r="P61" i="25"/>
  <c r="Q75" i="25"/>
  <c r="U99" i="25"/>
  <c r="T109" i="25"/>
  <c r="U107" i="25"/>
  <c r="P68" i="24"/>
  <c r="Q68" i="24"/>
  <c r="T58" i="24"/>
  <c r="P61" i="24"/>
  <c r="Q61" i="24"/>
  <c r="E61" i="24"/>
  <c r="U50" i="24"/>
  <c r="T48" i="24"/>
  <c r="S55" i="24"/>
  <c r="Q42" i="24"/>
  <c r="Q32" i="24"/>
  <c r="P26" i="24"/>
  <c r="E75" i="24"/>
  <c r="P75" i="24"/>
  <c r="E69" i="24"/>
  <c r="T49" i="24"/>
  <c r="P55" i="24"/>
  <c r="T59" i="24"/>
  <c r="S75" i="24"/>
  <c r="P69" i="24"/>
  <c r="T106" i="24"/>
  <c r="T111" i="24"/>
  <c r="E97" i="24"/>
  <c r="T98" i="24"/>
  <c r="U101" i="24"/>
  <c r="U103" i="24"/>
  <c r="Q68" i="23"/>
  <c r="E61" i="23"/>
  <c r="U50" i="23"/>
  <c r="E55" i="23"/>
  <c r="E75" i="23"/>
  <c r="P42" i="23"/>
  <c r="R69" i="23"/>
  <c r="Q32" i="23"/>
  <c r="E32" i="23"/>
  <c r="T28" i="23"/>
  <c r="P32" i="23"/>
  <c r="T25" i="23"/>
  <c r="Q26" i="23"/>
  <c r="P75" i="23"/>
  <c r="P26" i="23"/>
  <c r="P55" i="23"/>
  <c r="Q55" i="23"/>
  <c r="T49" i="23"/>
  <c r="E69" i="23"/>
  <c r="Q75" i="23"/>
  <c r="U75" i="23" s="1"/>
  <c r="S69" i="23"/>
  <c r="P69" i="23"/>
  <c r="T60" i="23"/>
  <c r="Q69" i="23"/>
  <c r="U69" i="23" s="1"/>
  <c r="R75" i="23"/>
  <c r="T108" i="23"/>
  <c r="P68" i="22"/>
  <c r="E61" i="22"/>
  <c r="T57" i="22"/>
  <c r="E55" i="22"/>
  <c r="T48" i="22"/>
  <c r="R42" i="22"/>
  <c r="S42" i="22"/>
  <c r="Q32" i="22"/>
  <c r="S75" i="22"/>
  <c r="T29" i="22"/>
  <c r="P26" i="22"/>
  <c r="P55" i="22"/>
  <c r="E69" i="22"/>
  <c r="S69" i="22"/>
  <c r="Q55" i="22"/>
  <c r="R75" i="22"/>
  <c r="E75" i="22"/>
  <c r="P69" i="22"/>
  <c r="T69" i="22" s="1"/>
  <c r="Q69" i="22"/>
  <c r="U69" i="22" s="1"/>
  <c r="Q75" i="22"/>
  <c r="U75" i="22" s="1"/>
  <c r="R69" i="22"/>
  <c r="U103" i="22"/>
  <c r="T110" i="22"/>
  <c r="T106" i="22"/>
  <c r="T102" i="22"/>
  <c r="U111" i="22"/>
  <c r="L114" i="22"/>
  <c r="R114" i="22" s="1"/>
  <c r="T65" i="21"/>
  <c r="E61" i="21"/>
  <c r="P61" i="21"/>
  <c r="Q61" i="21"/>
  <c r="T57" i="21"/>
  <c r="P42" i="21"/>
  <c r="Q42" i="21"/>
  <c r="Q32" i="21"/>
  <c r="E32" i="21"/>
  <c r="P26" i="21"/>
  <c r="Q26" i="21"/>
  <c r="Q55" i="21"/>
  <c r="R69" i="21"/>
  <c r="P69" i="21"/>
  <c r="Q69" i="21"/>
  <c r="U69" i="21" s="1"/>
  <c r="P75" i="21"/>
  <c r="T75" i="21" s="1"/>
  <c r="Q75" i="21"/>
  <c r="U75" i="21" s="1"/>
  <c r="E75" i="21"/>
  <c r="R75" i="21"/>
  <c r="T99" i="21"/>
  <c r="T101" i="21"/>
  <c r="T98" i="21"/>
  <c r="T107" i="21"/>
  <c r="U64" i="20"/>
  <c r="Q68" i="20"/>
  <c r="T58" i="20"/>
  <c r="R75" i="20"/>
  <c r="P61" i="20"/>
  <c r="Q61" i="20"/>
  <c r="U52" i="20"/>
  <c r="P42" i="20"/>
  <c r="Q42" i="20"/>
  <c r="P69" i="20"/>
  <c r="P32" i="20"/>
  <c r="Q26" i="20"/>
  <c r="R69" i="20"/>
  <c r="E55" i="20"/>
  <c r="T49" i="20"/>
  <c r="P55" i="20"/>
  <c r="Q55" i="20"/>
  <c r="T59" i="20"/>
  <c r="Q69" i="20"/>
  <c r="E61" i="20"/>
  <c r="Q75" i="20"/>
  <c r="E69" i="20"/>
  <c r="E75" i="20"/>
  <c r="T112" i="20"/>
  <c r="M114" i="20"/>
  <c r="S114" i="20" s="1"/>
  <c r="T65" i="19"/>
  <c r="R75" i="19"/>
  <c r="Q68" i="19"/>
  <c r="E68" i="19"/>
  <c r="T57" i="19"/>
  <c r="E61" i="19"/>
  <c r="T52" i="19"/>
  <c r="E55" i="19"/>
  <c r="E69" i="19"/>
  <c r="T44" i="19"/>
  <c r="P42" i="19"/>
  <c r="T29" i="19"/>
  <c r="P32" i="19"/>
  <c r="T28" i="19"/>
  <c r="E32" i="19"/>
  <c r="U32" i="19" s="1"/>
  <c r="Q26" i="19"/>
  <c r="Q75" i="19"/>
  <c r="U75" i="19" s="1"/>
  <c r="T24" i="19"/>
  <c r="P26" i="19"/>
  <c r="P55" i="19"/>
  <c r="Q55" i="19"/>
  <c r="E75" i="19"/>
  <c r="P75" i="19"/>
  <c r="T75" i="19" s="1"/>
  <c r="P69" i="19"/>
  <c r="T69" i="19" s="1"/>
  <c r="P61" i="19"/>
  <c r="Q69" i="19"/>
  <c r="U69" i="19" s="1"/>
  <c r="Q61" i="19"/>
  <c r="S97" i="19"/>
  <c r="U106" i="19"/>
  <c r="E97" i="19"/>
  <c r="U104" i="19"/>
  <c r="T111" i="19"/>
  <c r="T109" i="19"/>
  <c r="E82" i="19"/>
  <c r="T64" i="18"/>
  <c r="E68" i="18"/>
  <c r="T51" i="18"/>
  <c r="E55" i="18"/>
  <c r="E42" i="18"/>
  <c r="P42" i="18"/>
  <c r="Q42" i="18"/>
  <c r="T28" i="18"/>
  <c r="Q32" i="18"/>
  <c r="P32" i="18"/>
  <c r="P26" i="18"/>
  <c r="P75" i="18"/>
  <c r="Q26" i="18"/>
  <c r="S69" i="18"/>
  <c r="Q75" i="18"/>
  <c r="E26" i="18"/>
  <c r="R26" i="18"/>
  <c r="P55" i="18"/>
  <c r="Q55" i="18"/>
  <c r="E69" i="18"/>
  <c r="R69" i="18"/>
  <c r="P69" i="18"/>
  <c r="P61" i="18"/>
  <c r="Q69" i="18"/>
  <c r="R75" i="18"/>
  <c r="Q61" i="18"/>
  <c r="E75" i="18"/>
  <c r="S75" i="18"/>
  <c r="S97" i="18"/>
  <c r="U111" i="18"/>
  <c r="U109" i="18"/>
  <c r="U100" i="18"/>
  <c r="E69" i="17"/>
  <c r="E68" i="17"/>
  <c r="P68" i="17"/>
  <c r="Q68" i="17"/>
  <c r="T58" i="17"/>
  <c r="E42" i="17"/>
  <c r="T29" i="17"/>
  <c r="T28" i="17"/>
  <c r="P32" i="17"/>
  <c r="Q32" i="17"/>
  <c r="E75" i="17"/>
  <c r="R75" i="17"/>
  <c r="Q55" i="17"/>
  <c r="S69" i="17"/>
  <c r="R69" i="17"/>
  <c r="P69" i="17"/>
  <c r="S75" i="17"/>
  <c r="Q69" i="17"/>
  <c r="U69" i="17" s="1"/>
  <c r="T60" i="17"/>
  <c r="T59" i="17"/>
  <c r="P75" i="17"/>
  <c r="T75" i="17" s="1"/>
  <c r="T111" i="17"/>
  <c r="T103" i="17"/>
  <c r="T105" i="17"/>
  <c r="T64" i="16"/>
  <c r="P68" i="16"/>
  <c r="Q68" i="16"/>
  <c r="T63" i="16"/>
  <c r="P61" i="16"/>
  <c r="T57" i="16"/>
  <c r="T52" i="16"/>
  <c r="T44" i="16"/>
  <c r="R42" i="16"/>
  <c r="Q32" i="16"/>
  <c r="S69" i="16"/>
  <c r="S75" i="16"/>
  <c r="P26" i="16"/>
  <c r="Q26" i="16"/>
  <c r="T25" i="16"/>
  <c r="R69" i="16"/>
  <c r="E75" i="16"/>
  <c r="E26" i="16"/>
  <c r="Q55" i="16"/>
  <c r="P69" i="16"/>
  <c r="T69" i="16" s="1"/>
  <c r="E69" i="16"/>
  <c r="R75" i="16"/>
  <c r="Q69" i="16"/>
  <c r="U69" i="16" s="1"/>
  <c r="P75" i="16"/>
  <c r="T75" i="16" s="1"/>
  <c r="U103" i="16"/>
  <c r="T110" i="16"/>
  <c r="T108" i="16"/>
  <c r="T100" i="16"/>
  <c r="T102" i="16"/>
  <c r="T111" i="16"/>
  <c r="Q68" i="15"/>
  <c r="T64" i="15"/>
  <c r="T63" i="15"/>
  <c r="E68" i="15"/>
  <c r="T57" i="15"/>
  <c r="T52" i="15"/>
  <c r="E75" i="15"/>
  <c r="S55" i="15"/>
  <c r="E55" i="15"/>
  <c r="U39" i="15"/>
  <c r="P42" i="15"/>
  <c r="Q42" i="15"/>
  <c r="E32" i="15"/>
  <c r="T29" i="15"/>
  <c r="P32" i="15"/>
  <c r="S69" i="15"/>
  <c r="Q32" i="15"/>
  <c r="T24" i="15"/>
  <c r="S26" i="15"/>
  <c r="S75" i="15"/>
  <c r="P26" i="15"/>
  <c r="R55" i="15"/>
  <c r="R69" i="15"/>
  <c r="T60" i="15"/>
  <c r="E69" i="15"/>
  <c r="R75" i="15"/>
  <c r="P61" i="15"/>
  <c r="Q61" i="15"/>
  <c r="P75" i="15"/>
  <c r="T75" i="15" s="1"/>
  <c r="U99" i="15"/>
  <c r="S97" i="15"/>
  <c r="L114" i="15"/>
  <c r="R114" i="15" s="1"/>
  <c r="T102" i="15"/>
  <c r="U100" i="15"/>
  <c r="P68" i="14"/>
  <c r="T64" i="14"/>
  <c r="Q68" i="14"/>
  <c r="T63" i="14"/>
  <c r="T58" i="14"/>
  <c r="T52" i="14"/>
  <c r="S69" i="14"/>
  <c r="T48" i="14"/>
  <c r="T47" i="14"/>
  <c r="P55" i="14"/>
  <c r="R69" i="14"/>
  <c r="T24" i="14"/>
  <c r="E69" i="14"/>
  <c r="E75" i="14"/>
  <c r="P61" i="14"/>
  <c r="S75" i="14"/>
  <c r="U110" i="14"/>
  <c r="U102" i="14"/>
  <c r="T65" i="13"/>
  <c r="P68" i="13"/>
  <c r="Q68" i="13"/>
  <c r="T57" i="13"/>
  <c r="E55" i="13"/>
  <c r="T48" i="13"/>
  <c r="P42" i="13"/>
  <c r="Q32" i="13"/>
  <c r="P75" i="13"/>
  <c r="P32" i="13"/>
  <c r="P26" i="13"/>
  <c r="Q26" i="13"/>
  <c r="T25" i="13"/>
  <c r="R69" i="13"/>
  <c r="Q55" i="13"/>
  <c r="E75" i="13"/>
  <c r="Q75" i="13"/>
  <c r="Q69" i="13"/>
  <c r="U69" i="13" s="1"/>
  <c r="T59" i="13"/>
  <c r="S75" i="13"/>
  <c r="S69" i="13"/>
  <c r="S97" i="13"/>
  <c r="T102" i="13"/>
  <c r="U104" i="13"/>
  <c r="E82" i="13"/>
  <c r="P68" i="12"/>
  <c r="Q68" i="12"/>
  <c r="E55" i="12"/>
  <c r="R55" i="12"/>
  <c r="S55" i="12"/>
  <c r="T48" i="12"/>
  <c r="T47" i="12"/>
  <c r="P42" i="12"/>
  <c r="S69" i="12"/>
  <c r="E75" i="12"/>
  <c r="Q32" i="12"/>
  <c r="E26" i="12"/>
  <c r="S75" i="12"/>
  <c r="P26" i="12"/>
  <c r="Q26" i="12"/>
  <c r="R75" i="12"/>
  <c r="R69" i="12"/>
  <c r="P55" i="12"/>
  <c r="T55" i="12" s="1"/>
  <c r="Q55" i="12"/>
  <c r="U55" i="12" s="1"/>
  <c r="Q61" i="12"/>
  <c r="T59" i="12"/>
  <c r="P75" i="12"/>
  <c r="P69" i="12"/>
  <c r="T69" i="12" s="1"/>
  <c r="Q75" i="12"/>
  <c r="U75" i="12" s="1"/>
  <c r="P61" i="12"/>
  <c r="Q69" i="12"/>
  <c r="U69" i="12" s="1"/>
  <c r="T98" i="12"/>
  <c r="T99" i="12"/>
  <c r="P68" i="11"/>
  <c r="E61" i="11"/>
  <c r="T52" i="11"/>
  <c r="T51" i="11"/>
  <c r="T48" i="11"/>
  <c r="T44" i="11"/>
  <c r="P55" i="11"/>
  <c r="S69" i="11"/>
  <c r="S75" i="11"/>
  <c r="P42" i="11"/>
  <c r="P32" i="11"/>
  <c r="Q26" i="11"/>
  <c r="P69" i="11"/>
  <c r="T69" i="11" s="1"/>
  <c r="E55" i="11"/>
  <c r="P61" i="11"/>
  <c r="Q61" i="11"/>
  <c r="E69" i="11"/>
  <c r="E75" i="11"/>
  <c r="R75" i="11"/>
  <c r="S97" i="11"/>
  <c r="U105" i="11"/>
  <c r="P68" i="10"/>
  <c r="T63" i="10"/>
  <c r="P61" i="10"/>
  <c r="T48" i="10"/>
  <c r="U44" i="10"/>
  <c r="P55" i="10"/>
  <c r="R69" i="10"/>
  <c r="T39" i="10"/>
  <c r="S42" i="10"/>
  <c r="P32" i="10"/>
  <c r="Q32" i="10"/>
  <c r="E75" i="10"/>
  <c r="Q26" i="10"/>
  <c r="Q75" i="10"/>
  <c r="U75" i="10" s="1"/>
  <c r="Q55" i="10"/>
  <c r="E55" i="10"/>
  <c r="Q69" i="10"/>
  <c r="U69" i="10" s="1"/>
  <c r="E69" i="10"/>
  <c r="S69" i="10"/>
  <c r="S75" i="10"/>
  <c r="R75" i="10"/>
  <c r="T59" i="10"/>
  <c r="P69" i="10"/>
  <c r="P75" i="10"/>
  <c r="T75" i="10" s="1"/>
  <c r="Q61" i="10"/>
  <c r="T112" i="10"/>
  <c r="T99" i="10"/>
  <c r="T101" i="10"/>
  <c r="U63" i="9"/>
  <c r="P68" i="9"/>
  <c r="U64" i="9"/>
  <c r="Q61" i="9"/>
  <c r="U58" i="9"/>
  <c r="T57" i="9"/>
  <c r="U51" i="9"/>
  <c r="T52" i="9"/>
  <c r="Q55" i="9"/>
  <c r="S69" i="9"/>
  <c r="E55" i="9"/>
  <c r="T44" i="9"/>
  <c r="Q42" i="9"/>
  <c r="E32" i="9"/>
  <c r="T29" i="9"/>
  <c r="P32" i="9"/>
  <c r="T28" i="9"/>
  <c r="Q32" i="9"/>
  <c r="P26" i="9"/>
  <c r="Q26" i="9"/>
  <c r="Q75" i="9"/>
  <c r="E75" i="9"/>
  <c r="R75" i="9"/>
  <c r="P75" i="9"/>
  <c r="T75" i="9" s="1"/>
  <c r="P69" i="9"/>
  <c r="T69" i="9" s="1"/>
  <c r="Q69" i="9"/>
  <c r="E61" i="9"/>
  <c r="U61" i="9" s="1"/>
  <c r="P61" i="9"/>
  <c r="E69" i="9"/>
  <c r="R69" i="9"/>
  <c r="U101" i="9"/>
  <c r="U99" i="9"/>
  <c r="T111" i="9"/>
  <c r="U109" i="9"/>
  <c r="U107" i="9"/>
  <c r="Q68" i="8"/>
  <c r="U64" i="8"/>
  <c r="T51" i="8"/>
  <c r="E55" i="8"/>
  <c r="E75" i="8"/>
  <c r="P55" i="8"/>
  <c r="U44" i="8"/>
  <c r="P42" i="8"/>
  <c r="Q42" i="8"/>
  <c r="Q26" i="8"/>
  <c r="S75" i="8"/>
  <c r="S69" i="8"/>
  <c r="U24" i="8"/>
  <c r="T49" i="8"/>
  <c r="Q55" i="8"/>
  <c r="E69" i="8"/>
  <c r="P61" i="8"/>
  <c r="R75" i="8"/>
  <c r="Q61" i="8"/>
  <c r="R69" i="8"/>
  <c r="P75" i="8"/>
  <c r="T59" i="8"/>
  <c r="P69" i="8"/>
  <c r="T69" i="8" s="1"/>
  <c r="Q75" i="8"/>
  <c r="Q69" i="8"/>
  <c r="U69" i="8" s="1"/>
  <c r="U109" i="8"/>
  <c r="S97" i="8"/>
  <c r="T108" i="8"/>
  <c r="T110" i="8"/>
  <c r="T106" i="8"/>
  <c r="E68" i="7"/>
  <c r="P68" i="7"/>
  <c r="Q68" i="7"/>
  <c r="E61" i="7"/>
  <c r="U47" i="7"/>
  <c r="E55" i="7"/>
  <c r="T48" i="7"/>
  <c r="U39" i="7"/>
  <c r="Q42" i="7"/>
  <c r="P32" i="7"/>
  <c r="Q69" i="7"/>
  <c r="U69" i="7" s="1"/>
  <c r="E75" i="7"/>
  <c r="R75" i="7"/>
  <c r="P69" i="7"/>
  <c r="E69" i="7"/>
  <c r="S55" i="7"/>
  <c r="R55" i="7"/>
  <c r="Q55" i="7"/>
  <c r="S69" i="7"/>
  <c r="S75" i="7"/>
  <c r="P75" i="7"/>
  <c r="R69" i="7"/>
  <c r="Q75" i="7"/>
  <c r="U75" i="7" s="1"/>
  <c r="T108" i="7"/>
  <c r="S97" i="7"/>
  <c r="U101" i="7"/>
  <c r="U106" i="7"/>
  <c r="L114" i="7"/>
  <c r="R114" i="7" s="1"/>
  <c r="U51" i="6"/>
  <c r="U48" i="6"/>
  <c r="R42" i="6"/>
  <c r="Q32" i="6"/>
  <c r="E32" i="6"/>
  <c r="T32" i="6" s="1"/>
  <c r="E75" i="6"/>
  <c r="R75" i="6"/>
  <c r="T24" i="6"/>
  <c r="P75" i="6"/>
  <c r="S69" i="6"/>
  <c r="E69" i="6"/>
  <c r="R69" i="6"/>
  <c r="P69" i="6"/>
  <c r="P55" i="6"/>
  <c r="Q55" i="6"/>
  <c r="E55" i="6"/>
  <c r="Q69" i="6"/>
  <c r="U59" i="6"/>
  <c r="P61" i="6"/>
  <c r="Q61" i="6"/>
  <c r="U105" i="6"/>
  <c r="U103" i="6"/>
  <c r="T64" i="5"/>
  <c r="T52" i="5"/>
  <c r="T48" i="5"/>
  <c r="T44" i="5"/>
  <c r="P42" i="5"/>
  <c r="P32" i="5"/>
  <c r="E32" i="5"/>
  <c r="T24" i="5"/>
  <c r="U25" i="5"/>
  <c r="E26" i="5"/>
  <c r="Q75" i="5"/>
  <c r="P26" i="5"/>
  <c r="U49" i="5"/>
  <c r="E55" i="5"/>
  <c r="R69" i="5"/>
  <c r="S69" i="5"/>
  <c r="P61" i="5"/>
  <c r="Q61" i="5"/>
  <c r="E69" i="5"/>
  <c r="R75" i="5"/>
  <c r="U60" i="5"/>
  <c r="P75" i="5"/>
  <c r="T75" i="5" s="1"/>
  <c r="T99" i="5"/>
  <c r="U111" i="5"/>
  <c r="E82" i="5"/>
  <c r="P68" i="4"/>
  <c r="Q68" i="4"/>
  <c r="P55" i="4"/>
  <c r="Q55" i="4"/>
  <c r="S69" i="4"/>
  <c r="Q42" i="4"/>
  <c r="T29" i="4"/>
  <c r="P32" i="4"/>
  <c r="Q32" i="4"/>
  <c r="E26" i="4"/>
  <c r="Q69" i="4"/>
  <c r="U69" i="4" s="1"/>
  <c r="U24" i="4"/>
  <c r="Q26" i="4"/>
  <c r="E55" i="4"/>
  <c r="T49" i="4"/>
  <c r="E69" i="4"/>
  <c r="R69" i="4"/>
  <c r="E61" i="4"/>
  <c r="T61" i="4" s="1"/>
  <c r="U59" i="4"/>
  <c r="P61" i="4"/>
  <c r="R75" i="4"/>
  <c r="Q61" i="4"/>
  <c r="P69" i="4"/>
  <c r="T69" i="4" s="1"/>
  <c r="E75" i="4"/>
  <c r="S75" i="4"/>
  <c r="T102" i="4"/>
  <c r="T104" i="4"/>
  <c r="T106" i="4"/>
  <c r="U108" i="4"/>
  <c r="T98" i="4"/>
  <c r="U100" i="4"/>
  <c r="U105" i="4"/>
  <c r="T107" i="4"/>
  <c r="L114" i="4"/>
  <c r="R114" i="4" s="1"/>
  <c r="U63" i="3"/>
  <c r="Q68" i="3"/>
  <c r="T58" i="3"/>
  <c r="T50" i="3"/>
  <c r="R75" i="3"/>
  <c r="T47" i="3"/>
  <c r="Q42" i="3"/>
  <c r="P42" i="3"/>
  <c r="P32" i="3"/>
  <c r="E69" i="3"/>
  <c r="S69" i="3"/>
  <c r="P26" i="3"/>
  <c r="P55" i="3"/>
  <c r="T49" i="3"/>
  <c r="E55" i="3"/>
  <c r="P61" i="3"/>
  <c r="E75" i="3"/>
  <c r="Q61" i="3"/>
  <c r="Q69" i="3"/>
  <c r="U69" i="3" s="1"/>
  <c r="P69" i="3"/>
  <c r="T69" i="3" s="1"/>
  <c r="P75" i="3"/>
  <c r="T111" i="3"/>
  <c r="T107" i="3"/>
  <c r="T109" i="3"/>
  <c r="U105" i="3"/>
  <c r="E82" i="3"/>
  <c r="P68" i="2"/>
  <c r="Q68" i="2"/>
  <c r="R68" i="2"/>
  <c r="T57" i="2"/>
  <c r="T47" i="2"/>
  <c r="Q42" i="2"/>
  <c r="S32" i="2"/>
  <c r="P32" i="2"/>
  <c r="Q32" i="2"/>
  <c r="Q75" i="2"/>
  <c r="U75" i="2" s="1"/>
  <c r="E32" i="2"/>
  <c r="P26" i="2"/>
  <c r="Q26" i="2"/>
  <c r="E26" i="2"/>
  <c r="R69" i="2"/>
  <c r="E75" i="2"/>
  <c r="Q55" i="2"/>
  <c r="E69" i="2"/>
  <c r="P55" i="2"/>
  <c r="R75" i="2"/>
  <c r="Q61" i="2"/>
  <c r="Q69" i="2"/>
  <c r="U69" i="2" s="1"/>
  <c r="P75" i="2"/>
  <c r="T75" i="2" s="1"/>
  <c r="U60" i="2"/>
  <c r="S69" i="2"/>
  <c r="E61" i="2"/>
  <c r="T61" i="2" s="1"/>
  <c r="P61" i="2"/>
  <c r="P69" i="2"/>
  <c r="T69" i="2" s="1"/>
  <c r="S75" i="2"/>
  <c r="E97" i="2"/>
  <c r="U110" i="2"/>
  <c r="U102" i="2"/>
  <c r="T100" i="2"/>
  <c r="T64" i="1"/>
  <c r="T63" i="1"/>
  <c r="Q68" i="1"/>
  <c r="P68" i="1"/>
  <c r="S68" i="1"/>
  <c r="Q61" i="1"/>
  <c r="T50" i="1"/>
  <c r="S55" i="1"/>
  <c r="R55" i="1"/>
  <c r="Q55" i="1"/>
  <c r="T44" i="1"/>
  <c r="E42" i="1"/>
  <c r="P42" i="1"/>
  <c r="S69" i="1"/>
  <c r="S32" i="1"/>
  <c r="R32" i="1"/>
  <c r="P26" i="1"/>
  <c r="Q26" i="1"/>
  <c r="E75" i="1"/>
  <c r="S26" i="1"/>
  <c r="P55" i="1"/>
  <c r="T55" i="1" s="1"/>
  <c r="T49" i="1"/>
  <c r="E69" i="1"/>
  <c r="R69" i="1"/>
  <c r="E61" i="1"/>
  <c r="P69" i="1"/>
  <c r="T69" i="1" s="1"/>
  <c r="Q69" i="1"/>
  <c r="U69" i="1" s="1"/>
  <c r="R75" i="1"/>
  <c r="S75" i="1"/>
  <c r="P61" i="1"/>
  <c r="P75" i="1"/>
  <c r="T75" i="1" s="1"/>
  <c r="Q75" i="1"/>
  <c r="U75" i="1" s="1"/>
  <c r="T109" i="1"/>
  <c r="T103" i="1"/>
  <c r="T101" i="1"/>
  <c r="U35" i="2"/>
  <c r="T35" i="2"/>
  <c r="U61" i="3"/>
  <c r="T61" i="3"/>
  <c r="U26" i="4"/>
  <c r="T26" i="4"/>
  <c r="U61" i="1"/>
  <c r="T61" i="1"/>
  <c r="U35" i="6"/>
  <c r="U32" i="1"/>
  <c r="T32" i="1"/>
  <c r="U35" i="1"/>
  <c r="T35" i="1"/>
  <c r="U32" i="2"/>
  <c r="T32" i="2"/>
  <c r="U32" i="5"/>
  <c r="T32" i="5"/>
  <c r="U26" i="2"/>
  <c r="T26" i="2"/>
  <c r="U32" i="6"/>
  <c r="U55" i="1"/>
  <c r="T12" i="1"/>
  <c r="U13" i="1"/>
  <c r="U29" i="1"/>
  <c r="U46" i="1"/>
  <c r="T89" i="1"/>
  <c r="T9" i="2"/>
  <c r="T20" i="2"/>
  <c r="T39" i="2"/>
  <c r="U55" i="2"/>
  <c r="T55" i="2"/>
  <c r="T50" i="2"/>
  <c r="T12" i="3"/>
  <c r="U25" i="3"/>
  <c r="T39" i="3"/>
  <c r="T53" i="3"/>
  <c r="U74" i="3"/>
  <c r="T74" i="3"/>
  <c r="U73" i="3"/>
  <c r="T73" i="3"/>
  <c r="U91" i="3"/>
  <c r="T95" i="3"/>
  <c r="U13" i="4"/>
  <c r="U22" i="4"/>
  <c r="U32" i="4"/>
  <c r="T32" i="4"/>
  <c r="U35" i="4"/>
  <c r="T35" i="4"/>
  <c r="T52" i="4"/>
  <c r="T58" i="4"/>
  <c r="P115" i="4"/>
  <c r="P114" i="4"/>
  <c r="T19" i="5"/>
  <c r="U19" i="5"/>
  <c r="T30" i="5"/>
  <c r="U30" i="5"/>
  <c r="U68" i="5"/>
  <c r="T68" i="5"/>
  <c r="Q115" i="5"/>
  <c r="Q114" i="5"/>
  <c r="U91" i="5"/>
  <c r="T91" i="5"/>
  <c r="U11" i="6"/>
  <c r="T11" i="6"/>
  <c r="T60" i="6"/>
  <c r="U60" i="6"/>
  <c r="T12" i="7"/>
  <c r="U12" i="7"/>
  <c r="U26" i="7"/>
  <c r="T26" i="7"/>
  <c r="U44" i="7"/>
  <c r="T44" i="7"/>
  <c r="U29" i="8"/>
  <c r="T29" i="8"/>
  <c r="U32" i="9"/>
  <c r="T32" i="9"/>
  <c r="T23" i="1"/>
  <c r="U24" i="1"/>
  <c r="T28" i="1"/>
  <c r="U42" i="1"/>
  <c r="T42" i="1"/>
  <c r="T45" i="1"/>
  <c r="T53" i="1"/>
  <c r="U54" i="1"/>
  <c r="T57" i="1"/>
  <c r="U58" i="1"/>
  <c r="T66" i="1"/>
  <c r="U67" i="1"/>
  <c r="S87" i="1"/>
  <c r="U45" i="1"/>
  <c r="T73" i="2"/>
  <c r="U73" i="2"/>
  <c r="U74" i="2"/>
  <c r="T74" i="2"/>
  <c r="Q17" i="3"/>
  <c r="Q32" i="3"/>
  <c r="R87" i="3"/>
  <c r="U17" i="4"/>
  <c r="T17" i="4"/>
  <c r="U23" i="4"/>
  <c r="R73" i="4"/>
  <c r="Q87" i="4"/>
  <c r="U95" i="4"/>
  <c r="U34" i="5"/>
  <c r="S35" i="5"/>
  <c r="P55" i="5"/>
  <c r="T58" i="5"/>
  <c r="U58" i="5"/>
  <c r="P17" i="6"/>
  <c r="T21" i="6"/>
  <c r="U21" i="6"/>
  <c r="T40" i="6"/>
  <c r="T49" i="6"/>
  <c r="U49" i="6"/>
  <c r="T40" i="7"/>
  <c r="U40" i="7"/>
  <c r="U52" i="7"/>
  <c r="T52" i="7"/>
  <c r="P115" i="7"/>
  <c r="P114" i="7"/>
  <c r="U26" i="10"/>
  <c r="T26" i="10"/>
  <c r="U26" i="1"/>
  <c r="T26" i="1"/>
  <c r="U68" i="2"/>
  <c r="T68" i="2"/>
  <c r="T34" i="3"/>
  <c r="U35" i="3"/>
  <c r="T35" i="3"/>
  <c r="S87" i="3"/>
  <c r="T96" i="4"/>
  <c r="U96" i="4"/>
  <c r="T47" i="5"/>
  <c r="U47" i="5"/>
  <c r="Q55" i="5"/>
  <c r="Q26" i="6"/>
  <c r="P26" i="8"/>
  <c r="T26" i="8" s="1"/>
  <c r="U26" i="9"/>
  <c r="T26" i="9"/>
  <c r="U35" i="9"/>
  <c r="T35" i="9"/>
  <c r="U61" i="10"/>
  <c r="T61" i="10"/>
  <c r="U32" i="15"/>
  <c r="T32" i="15"/>
  <c r="U35" i="16"/>
  <c r="S87" i="4"/>
  <c r="T67" i="5"/>
  <c r="U67" i="5"/>
  <c r="T90" i="5"/>
  <c r="U90" i="5"/>
  <c r="T10" i="6"/>
  <c r="U10" i="6"/>
  <c r="Q75" i="6"/>
  <c r="U75" i="6" s="1"/>
  <c r="Q17" i="7"/>
  <c r="U95" i="7"/>
  <c r="T95" i="7"/>
  <c r="U15" i="8"/>
  <c r="T15" i="8"/>
  <c r="U87" i="2"/>
  <c r="E87" i="2"/>
  <c r="E115" i="2" s="1"/>
  <c r="U115" i="2" s="1"/>
  <c r="T87" i="2"/>
  <c r="T88" i="2"/>
  <c r="U26" i="3"/>
  <c r="T26" i="3"/>
  <c r="T87" i="1"/>
  <c r="E87" i="1"/>
  <c r="E115" i="1" s="1"/>
  <c r="U115" i="1" s="1"/>
  <c r="U87" i="1"/>
  <c r="P87" i="2"/>
  <c r="U73" i="4"/>
  <c r="T74" i="4"/>
  <c r="T73" i="4"/>
  <c r="U74" i="4"/>
  <c r="T71" i="4"/>
  <c r="P75" i="4"/>
  <c r="T75" i="4" s="1"/>
  <c r="Q75" i="4"/>
  <c r="U75" i="4" s="1"/>
  <c r="T16" i="5"/>
  <c r="U16" i="5"/>
  <c r="U26" i="5"/>
  <c r="T26" i="5"/>
  <c r="P35" i="5"/>
  <c r="T35" i="5" s="1"/>
  <c r="Q35" i="5"/>
  <c r="U35" i="5" s="1"/>
  <c r="U61" i="5"/>
  <c r="T61" i="5"/>
  <c r="P69" i="5"/>
  <c r="T69" i="5" s="1"/>
  <c r="T72" i="5"/>
  <c r="U72" i="5"/>
  <c r="U39" i="6"/>
  <c r="T39" i="6"/>
  <c r="U93" i="6"/>
  <c r="T93" i="6"/>
  <c r="U24" i="7"/>
  <c r="T24" i="7"/>
  <c r="Q26" i="7"/>
  <c r="T51" i="7"/>
  <c r="U51" i="7"/>
  <c r="U61" i="7"/>
  <c r="T61" i="7"/>
  <c r="U64" i="7"/>
  <c r="T64" i="7"/>
  <c r="U26" i="13"/>
  <c r="T26" i="13"/>
  <c r="T15" i="1"/>
  <c r="P87" i="1"/>
  <c r="T12" i="2"/>
  <c r="T23" i="2"/>
  <c r="T28" i="2"/>
  <c r="U42" i="2"/>
  <c r="T42" i="2"/>
  <c r="T45" i="2"/>
  <c r="T53" i="2"/>
  <c r="T65" i="2"/>
  <c r="T72" i="2"/>
  <c r="Q87" i="2"/>
  <c r="T90" i="2"/>
  <c r="U96" i="2"/>
  <c r="U32" i="3"/>
  <c r="T32" i="3"/>
  <c r="T44" i="3"/>
  <c r="U57" i="3"/>
  <c r="P68" i="3"/>
  <c r="T71" i="3"/>
  <c r="T10" i="4"/>
  <c r="T30" i="4"/>
  <c r="P42" i="4"/>
  <c r="U55" i="4"/>
  <c r="T55" i="4"/>
  <c r="T45" i="4"/>
  <c r="U68" i="4"/>
  <c r="T68" i="4"/>
  <c r="T63" i="4"/>
  <c r="T10" i="5"/>
  <c r="U42" i="5"/>
  <c r="T42" i="5"/>
  <c r="U37" i="5"/>
  <c r="U55" i="5"/>
  <c r="T55" i="5"/>
  <c r="T63" i="5"/>
  <c r="Q69" i="5"/>
  <c r="U69" i="5" s="1"/>
  <c r="P74" i="5"/>
  <c r="E17" i="6"/>
  <c r="T30" i="6"/>
  <c r="E61" i="6"/>
  <c r="T72" i="6"/>
  <c r="U13" i="7"/>
  <c r="T13" i="7"/>
  <c r="U35" i="7"/>
  <c r="T35" i="7"/>
  <c r="U26" i="12"/>
  <c r="T26" i="12"/>
  <c r="T31" i="1"/>
  <c r="T34" i="1"/>
  <c r="T37" i="1"/>
  <c r="T48" i="1"/>
  <c r="T92" i="1"/>
  <c r="U17" i="1"/>
  <c r="T17" i="1"/>
  <c r="T14" i="1"/>
  <c r="T25" i="1"/>
  <c r="T30" i="1"/>
  <c r="U37" i="1"/>
  <c r="T47" i="1"/>
  <c r="T59" i="1"/>
  <c r="U60" i="1"/>
  <c r="U68" i="1"/>
  <c r="T68" i="1"/>
  <c r="Q87" i="1"/>
  <c r="T91" i="1"/>
  <c r="T11" i="2"/>
  <c r="T22" i="2"/>
  <c r="T41" i="2"/>
  <c r="T44" i="2"/>
  <c r="U45" i="2"/>
  <c r="T52" i="2"/>
  <c r="T64" i="2"/>
  <c r="T71" i="2"/>
  <c r="R87" i="2"/>
  <c r="U14" i="3"/>
  <c r="U29" i="3"/>
  <c r="Q35" i="3"/>
  <c r="T41" i="3"/>
  <c r="Q55" i="3"/>
  <c r="U71" i="3"/>
  <c r="T92" i="3"/>
  <c r="T9" i="4"/>
  <c r="T23" i="4"/>
  <c r="T47" i="4"/>
  <c r="U53" i="4"/>
  <c r="T60" i="4"/>
  <c r="U65" i="4"/>
  <c r="Q74" i="4"/>
  <c r="T12" i="5"/>
  <c r="T34" i="5"/>
  <c r="T51" i="5"/>
  <c r="U63" i="5"/>
  <c r="Q68" i="5"/>
  <c r="T74" i="5"/>
  <c r="U74" i="5"/>
  <c r="U73" i="5"/>
  <c r="T73" i="5"/>
  <c r="T71" i="5"/>
  <c r="Q74" i="5"/>
  <c r="U87" i="5"/>
  <c r="E87" i="5"/>
  <c r="E115" i="5" s="1"/>
  <c r="T115" i="5" s="1"/>
  <c r="T87" i="5"/>
  <c r="U22" i="6"/>
  <c r="T22" i="6"/>
  <c r="U26" i="6"/>
  <c r="T26" i="6"/>
  <c r="S26" i="6"/>
  <c r="U50" i="6"/>
  <c r="T50" i="6"/>
  <c r="P68" i="6"/>
  <c r="U32" i="7"/>
  <c r="T32" i="7"/>
  <c r="U41" i="7"/>
  <c r="T41" i="7"/>
  <c r="U53" i="7"/>
  <c r="P61" i="7"/>
  <c r="S74" i="7"/>
  <c r="U26" i="8"/>
  <c r="P32" i="8"/>
  <c r="U46" i="8"/>
  <c r="T46" i="8"/>
  <c r="U54" i="8"/>
  <c r="T54" i="8"/>
  <c r="U35" i="12"/>
  <c r="U32" i="16"/>
  <c r="T32" i="16"/>
  <c r="U17" i="2"/>
  <c r="T17" i="2"/>
  <c r="U74" i="1"/>
  <c r="T74" i="1"/>
  <c r="U73" i="1"/>
  <c r="T73" i="1"/>
  <c r="R87" i="1"/>
  <c r="T63" i="2"/>
  <c r="U71" i="2"/>
  <c r="S87" i="2"/>
  <c r="T95" i="2"/>
  <c r="U19" i="3"/>
  <c r="Q26" i="3"/>
  <c r="U34" i="3"/>
  <c r="U42" i="3"/>
  <c r="T42" i="3"/>
  <c r="T37" i="3"/>
  <c r="U55" i="3"/>
  <c r="T55" i="3"/>
  <c r="U48" i="3"/>
  <c r="U54" i="3"/>
  <c r="T67" i="3"/>
  <c r="P87" i="3"/>
  <c r="U9" i="4"/>
  <c r="T41" i="4"/>
  <c r="U87" i="4"/>
  <c r="E87" i="4"/>
  <c r="E115" i="4" s="1"/>
  <c r="U115" i="4" s="1"/>
  <c r="T87" i="4"/>
  <c r="T88" i="4"/>
  <c r="U75" i="5"/>
  <c r="T17" i="5"/>
  <c r="U9" i="5"/>
  <c r="Q17" i="5"/>
  <c r="U17" i="5" s="1"/>
  <c r="U29" i="5"/>
  <c r="Q73" i="5"/>
  <c r="E75" i="5"/>
  <c r="P35" i="6"/>
  <c r="T35" i="6" s="1"/>
  <c r="T38" i="6"/>
  <c r="U38" i="6"/>
  <c r="E73" i="6"/>
  <c r="S75" i="6"/>
  <c r="R87" i="6"/>
  <c r="T92" i="6"/>
  <c r="U92" i="6"/>
  <c r="T23" i="7"/>
  <c r="U23" i="7"/>
  <c r="P55" i="7"/>
  <c r="T55" i="7" s="1"/>
  <c r="Q61" i="7"/>
  <c r="U68" i="7"/>
  <c r="T68" i="7"/>
  <c r="T63" i="7"/>
  <c r="U63" i="7"/>
  <c r="T92" i="7"/>
  <c r="T12" i="8"/>
  <c r="T61" i="8"/>
  <c r="U61" i="8"/>
  <c r="S87" i="5"/>
  <c r="U68" i="6"/>
  <c r="T68" i="6"/>
  <c r="Q87" i="6"/>
  <c r="U55" i="7"/>
  <c r="U87" i="7"/>
  <c r="E87" i="7"/>
  <c r="E115" i="7" s="1"/>
  <c r="U115" i="7" s="1"/>
  <c r="T87" i="7"/>
  <c r="U94" i="7"/>
  <c r="U14" i="8"/>
  <c r="U25" i="8"/>
  <c r="U28" i="8"/>
  <c r="U32" i="8"/>
  <c r="T32" i="8"/>
  <c r="U35" i="8"/>
  <c r="T35" i="8"/>
  <c r="U53" i="8"/>
  <c r="U65" i="8"/>
  <c r="U96" i="8"/>
  <c r="U16" i="9"/>
  <c r="U19" i="9"/>
  <c r="U31" i="9"/>
  <c r="U34" i="9"/>
  <c r="U48" i="9"/>
  <c r="U59" i="9"/>
  <c r="P87" i="9"/>
  <c r="U93" i="9"/>
  <c r="U13" i="10"/>
  <c r="U24" i="10"/>
  <c r="U28" i="10"/>
  <c r="U32" i="10"/>
  <c r="T32" i="10"/>
  <c r="U35" i="10"/>
  <c r="T35" i="10"/>
  <c r="U53" i="10"/>
  <c r="U65" i="10"/>
  <c r="U11" i="11"/>
  <c r="U23" i="11"/>
  <c r="U26" i="11"/>
  <c r="U39" i="11"/>
  <c r="U54" i="11"/>
  <c r="T54" i="11"/>
  <c r="U64" i="11"/>
  <c r="T73" i="11"/>
  <c r="U74" i="11"/>
  <c r="T74" i="11"/>
  <c r="U73" i="11"/>
  <c r="U71" i="11"/>
  <c r="T71" i="11"/>
  <c r="Q74" i="11"/>
  <c r="U87" i="11"/>
  <c r="E87" i="11"/>
  <c r="E115" i="11" s="1"/>
  <c r="U115" i="11" s="1"/>
  <c r="T87" i="11"/>
  <c r="T88" i="11"/>
  <c r="U14" i="12"/>
  <c r="U25" i="12"/>
  <c r="U32" i="12"/>
  <c r="E69" i="12"/>
  <c r="U24" i="13"/>
  <c r="T24" i="13"/>
  <c r="U42" i="13"/>
  <c r="T42" i="13"/>
  <c r="U37" i="13"/>
  <c r="S42" i="13"/>
  <c r="P69" i="13"/>
  <c r="Q26" i="14"/>
  <c r="U28" i="14"/>
  <c r="T28" i="14"/>
  <c r="U89" i="14"/>
  <c r="T89" i="14"/>
  <c r="P17" i="15"/>
  <c r="T35" i="15"/>
  <c r="S35" i="15"/>
  <c r="U53" i="15"/>
  <c r="U61" i="15"/>
  <c r="T61" i="15"/>
  <c r="P68" i="15"/>
  <c r="Q73" i="15"/>
  <c r="U16" i="16"/>
  <c r="U23" i="16"/>
  <c r="P35" i="16"/>
  <c r="T35" i="16" s="1"/>
  <c r="U38" i="16"/>
  <c r="T38" i="16"/>
  <c r="U72" i="16"/>
  <c r="S87" i="16"/>
  <c r="U23" i="17"/>
  <c r="T23" i="17"/>
  <c r="U52" i="17"/>
  <c r="T52" i="17"/>
  <c r="R17" i="18"/>
  <c r="U26" i="18"/>
  <c r="T26" i="18"/>
  <c r="U74" i="8"/>
  <c r="T74" i="8"/>
  <c r="U73" i="8"/>
  <c r="T73" i="8"/>
  <c r="U69" i="9"/>
  <c r="U75" i="9"/>
  <c r="U17" i="9"/>
  <c r="T17" i="9"/>
  <c r="Q115" i="9"/>
  <c r="Q114" i="9"/>
  <c r="U95" i="10"/>
  <c r="T95" i="10"/>
  <c r="P115" i="11"/>
  <c r="P114" i="11"/>
  <c r="U35" i="13"/>
  <c r="T35" i="13"/>
  <c r="U41" i="13"/>
  <c r="T41" i="13"/>
  <c r="U51" i="13"/>
  <c r="T51" i="13"/>
  <c r="U46" i="14"/>
  <c r="T46" i="14"/>
  <c r="U65" i="14"/>
  <c r="T65" i="14"/>
  <c r="U19" i="15"/>
  <c r="T19" i="15"/>
  <c r="U30" i="15"/>
  <c r="T30" i="15"/>
  <c r="U34" i="15"/>
  <c r="T34" i="15"/>
  <c r="U91" i="15"/>
  <c r="T91" i="15"/>
  <c r="U12" i="17"/>
  <c r="T12" i="17"/>
  <c r="U35" i="19"/>
  <c r="T35" i="19"/>
  <c r="Q87" i="7"/>
  <c r="U55" i="8"/>
  <c r="T55" i="8"/>
  <c r="U87" i="8"/>
  <c r="E87" i="8"/>
  <c r="E115" i="8" s="1"/>
  <c r="U115" i="8" s="1"/>
  <c r="T87" i="8"/>
  <c r="U42" i="9"/>
  <c r="T42" i="9"/>
  <c r="R87" i="9"/>
  <c r="U55" i="10"/>
  <c r="T55" i="10"/>
  <c r="T74" i="10"/>
  <c r="U73" i="10"/>
  <c r="T73" i="10"/>
  <c r="U74" i="10"/>
  <c r="U87" i="10"/>
  <c r="E87" i="10"/>
  <c r="E115" i="10" s="1"/>
  <c r="U115" i="10" s="1"/>
  <c r="T87" i="10"/>
  <c r="U88" i="10"/>
  <c r="S17" i="11"/>
  <c r="R69" i="11"/>
  <c r="Q115" i="11"/>
  <c r="Q114" i="11"/>
  <c r="T75" i="12"/>
  <c r="U17" i="12"/>
  <c r="U9" i="12"/>
  <c r="T9" i="12"/>
  <c r="P35" i="12"/>
  <c r="T35" i="12" s="1"/>
  <c r="U39" i="12"/>
  <c r="T39" i="12"/>
  <c r="U95" i="13"/>
  <c r="T95" i="13"/>
  <c r="T17" i="15"/>
  <c r="U17" i="15"/>
  <c r="U9" i="15"/>
  <c r="T9" i="15"/>
  <c r="U26" i="17"/>
  <c r="T26" i="17"/>
  <c r="U32" i="21"/>
  <c r="T32" i="21"/>
  <c r="T75" i="6"/>
  <c r="T69" i="6"/>
  <c r="U69" i="6"/>
  <c r="U17" i="6"/>
  <c r="T17" i="6"/>
  <c r="U42" i="6"/>
  <c r="T42" i="6"/>
  <c r="R87" i="7"/>
  <c r="P87" i="8"/>
  <c r="S87" i="9"/>
  <c r="P87" i="10"/>
  <c r="T96" i="10"/>
  <c r="P26" i="11"/>
  <c r="T26" i="11" s="1"/>
  <c r="U29" i="11"/>
  <c r="T29" i="11"/>
  <c r="Q55" i="11"/>
  <c r="U68" i="11"/>
  <c r="T68" i="11"/>
  <c r="R87" i="11"/>
  <c r="P17" i="12"/>
  <c r="T17" i="12" s="1"/>
  <c r="U20" i="12"/>
  <c r="T20" i="12"/>
  <c r="P32" i="12"/>
  <c r="T32" i="12" s="1"/>
  <c r="U50" i="12"/>
  <c r="T50" i="12"/>
  <c r="E61" i="12"/>
  <c r="U92" i="12"/>
  <c r="T20" i="13"/>
  <c r="T31" i="13"/>
  <c r="U64" i="13"/>
  <c r="T64" i="13"/>
  <c r="E26" i="14"/>
  <c r="P42" i="14"/>
  <c r="U54" i="14"/>
  <c r="T54" i="14"/>
  <c r="U68" i="14"/>
  <c r="T68" i="14"/>
  <c r="Q75" i="14"/>
  <c r="U75" i="14" s="1"/>
  <c r="U87" i="14"/>
  <c r="E87" i="14"/>
  <c r="E115" i="14" s="1"/>
  <c r="T115" i="14" s="1"/>
  <c r="T87" i="14"/>
  <c r="U88" i="14"/>
  <c r="T88" i="14"/>
  <c r="E42" i="15"/>
  <c r="U48" i="15"/>
  <c r="T48" i="15"/>
  <c r="U59" i="15"/>
  <c r="T59" i="15"/>
  <c r="E73" i="15"/>
  <c r="U11" i="16"/>
  <c r="T11" i="16"/>
  <c r="U22" i="16"/>
  <c r="T22" i="16"/>
  <c r="P32" i="16"/>
  <c r="E61" i="16"/>
  <c r="Q75" i="16"/>
  <c r="U75" i="16" s="1"/>
  <c r="U51" i="17"/>
  <c r="T51" i="17"/>
  <c r="U64" i="17"/>
  <c r="T64" i="17"/>
  <c r="U68" i="8"/>
  <c r="T68" i="8"/>
  <c r="Q87" i="8"/>
  <c r="U68" i="10"/>
  <c r="T68" i="10"/>
  <c r="Q87" i="10"/>
  <c r="Q42" i="11"/>
  <c r="U46" i="11"/>
  <c r="T46" i="11"/>
  <c r="U57" i="11"/>
  <c r="T57" i="11"/>
  <c r="U93" i="12"/>
  <c r="T93" i="12"/>
  <c r="U32" i="13"/>
  <c r="T32" i="13"/>
  <c r="U40" i="13"/>
  <c r="T40" i="13"/>
  <c r="U44" i="13"/>
  <c r="T44" i="13"/>
  <c r="U61" i="13"/>
  <c r="T61" i="13"/>
  <c r="P74" i="13"/>
  <c r="U15" i="14"/>
  <c r="T15" i="14"/>
  <c r="P32" i="14"/>
  <c r="U55" i="14"/>
  <c r="T55" i="14"/>
  <c r="U45" i="14"/>
  <c r="T45" i="14"/>
  <c r="Q35" i="15"/>
  <c r="U35" i="15" s="1"/>
  <c r="U42" i="15"/>
  <c r="T42" i="15"/>
  <c r="U37" i="15"/>
  <c r="T37" i="15"/>
  <c r="Q75" i="15"/>
  <c r="U75" i="15" s="1"/>
  <c r="U90" i="15"/>
  <c r="T90" i="15"/>
  <c r="U26" i="16"/>
  <c r="T26" i="16"/>
  <c r="P42" i="16"/>
  <c r="U50" i="16"/>
  <c r="T50" i="16"/>
  <c r="U93" i="16"/>
  <c r="T93" i="16"/>
  <c r="Q17" i="17"/>
  <c r="U35" i="17"/>
  <c r="T35" i="17"/>
  <c r="U41" i="17"/>
  <c r="T41" i="17"/>
  <c r="U61" i="17"/>
  <c r="T61" i="17"/>
  <c r="U68" i="3"/>
  <c r="T68" i="3"/>
  <c r="U87" i="3"/>
  <c r="E87" i="3"/>
  <c r="E115" i="3" s="1"/>
  <c r="U115" i="3" s="1"/>
  <c r="T87" i="3"/>
  <c r="U42" i="4"/>
  <c r="T42" i="4"/>
  <c r="R87" i="4"/>
  <c r="P87" i="5"/>
  <c r="T63" i="6"/>
  <c r="T73" i="6"/>
  <c r="U74" i="6"/>
  <c r="T74" i="6"/>
  <c r="U73" i="6"/>
  <c r="T69" i="7"/>
  <c r="T75" i="7"/>
  <c r="U17" i="7"/>
  <c r="T17" i="7"/>
  <c r="T25" i="7"/>
  <c r="T28" i="7"/>
  <c r="U42" i="7"/>
  <c r="T42" i="7"/>
  <c r="T45" i="7"/>
  <c r="T53" i="7"/>
  <c r="T65" i="7"/>
  <c r="T88" i="7"/>
  <c r="T96" i="7"/>
  <c r="T16" i="8"/>
  <c r="T19" i="8"/>
  <c r="T30" i="8"/>
  <c r="T47" i="8"/>
  <c r="T58" i="8"/>
  <c r="T67" i="8"/>
  <c r="T72" i="8"/>
  <c r="R87" i="8"/>
  <c r="T90" i="8"/>
  <c r="T10" i="9"/>
  <c r="T21" i="9"/>
  <c r="T39" i="9"/>
  <c r="U55" i="9"/>
  <c r="T55" i="9"/>
  <c r="T50" i="9"/>
  <c r="U74" i="9"/>
  <c r="T74" i="9"/>
  <c r="U73" i="9"/>
  <c r="T73" i="9"/>
  <c r="T95" i="9"/>
  <c r="T15" i="10"/>
  <c r="T30" i="10"/>
  <c r="T47" i="10"/>
  <c r="T58" i="10"/>
  <c r="T67" i="10"/>
  <c r="R87" i="10"/>
  <c r="T13" i="11"/>
  <c r="U15" i="11"/>
  <c r="T15" i="11"/>
  <c r="U25" i="11"/>
  <c r="T30" i="11"/>
  <c r="T41" i="11"/>
  <c r="U61" i="11"/>
  <c r="T61" i="11"/>
  <c r="U88" i="11"/>
  <c r="U16" i="12"/>
  <c r="T21" i="12"/>
  <c r="T30" i="12"/>
  <c r="T51" i="12"/>
  <c r="Q87" i="12"/>
  <c r="T90" i="12"/>
  <c r="T75" i="13"/>
  <c r="T69" i="13"/>
  <c r="U75" i="13"/>
  <c r="T17" i="13"/>
  <c r="U9" i="13"/>
  <c r="Q17" i="13"/>
  <c r="U17" i="13" s="1"/>
  <c r="T37" i="13"/>
  <c r="P55" i="13"/>
  <c r="P61" i="13"/>
  <c r="Q73" i="13"/>
  <c r="U94" i="13"/>
  <c r="T94" i="13"/>
  <c r="T23" i="14"/>
  <c r="U29" i="14"/>
  <c r="T29" i="14"/>
  <c r="T40" i="14"/>
  <c r="T51" i="14"/>
  <c r="Q87" i="14"/>
  <c r="U96" i="14"/>
  <c r="T96" i="14"/>
  <c r="T45" i="15"/>
  <c r="P55" i="15"/>
  <c r="T55" i="15" s="1"/>
  <c r="P74" i="15"/>
  <c r="T96" i="15"/>
  <c r="T30" i="16"/>
  <c r="U39" i="16"/>
  <c r="T39" i="16"/>
  <c r="T58" i="16"/>
  <c r="T67" i="16"/>
  <c r="P73" i="16"/>
  <c r="U24" i="17"/>
  <c r="T24" i="17"/>
  <c r="P26" i="17"/>
  <c r="P61" i="17"/>
  <c r="U94" i="17"/>
  <c r="T94" i="17"/>
  <c r="U26" i="20"/>
  <c r="T26" i="20"/>
  <c r="U61" i="21"/>
  <c r="T61" i="21"/>
  <c r="U55" i="6"/>
  <c r="T55" i="6"/>
  <c r="U87" i="6"/>
  <c r="E87" i="6"/>
  <c r="E115" i="6" s="1"/>
  <c r="T87" i="6"/>
  <c r="U45" i="7"/>
  <c r="U88" i="7"/>
  <c r="T57" i="8"/>
  <c r="T66" i="8"/>
  <c r="T71" i="8"/>
  <c r="S87" i="8"/>
  <c r="T89" i="8"/>
  <c r="T9" i="9"/>
  <c r="T20" i="9"/>
  <c r="T38" i="9"/>
  <c r="T49" i="9"/>
  <c r="T60" i="9"/>
  <c r="T94" i="9"/>
  <c r="T69" i="10"/>
  <c r="U17" i="10"/>
  <c r="T17" i="10"/>
  <c r="T14" i="10"/>
  <c r="T25" i="10"/>
  <c r="T29" i="10"/>
  <c r="T46" i="10"/>
  <c r="T54" i="10"/>
  <c r="T57" i="10"/>
  <c r="T66" i="10"/>
  <c r="T72" i="10"/>
  <c r="S87" i="10"/>
  <c r="T12" i="11"/>
  <c r="T24" i="11"/>
  <c r="U35" i="11"/>
  <c r="T35" i="11"/>
  <c r="S35" i="11"/>
  <c r="T40" i="11"/>
  <c r="U55" i="11"/>
  <c r="T55" i="11"/>
  <c r="T45" i="11"/>
  <c r="T47" i="11"/>
  <c r="T58" i="11"/>
  <c r="U65" i="11"/>
  <c r="P75" i="11"/>
  <c r="T75" i="11" s="1"/>
  <c r="U89" i="11"/>
  <c r="T89" i="11"/>
  <c r="T15" i="12"/>
  <c r="T46" i="12"/>
  <c r="T57" i="12"/>
  <c r="T67" i="12"/>
  <c r="Q74" i="12"/>
  <c r="R87" i="12"/>
  <c r="T94" i="12"/>
  <c r="U12" i="13"/>
  <c r="U52" i="13"/>
  <c r="T52" i="13"/>
  <c r="Q61" i="13"/>
  <c r="U68" i="13"/>
  <c r="T68" i="13"/>
  <c r="U63" i="13"/>
  <c r="T63" i="13"/>
  <c r="P87" i="13"/>
  <c r="T91" i="13"/>
  <c r="T12" i="14"/>
  <c r="U25" i="14"/>
  <c r="T25" i="14"/>
  <c r="U53" i="14"/>
  <c r="T53" i="14"/>
  <c r="Q55" i="14"/>
  <c r="U57" i="14"/>
  <c r="T57" i="14"/>
  <c r="U66" i="14"/>
  <c r="T66" i="14"/>
  <c r="Q69" i="14"/>
  <c r="U69" i="14" s="1"/>
  <c r="T74" i="14"/>
  <c r="U73" i="14"/>
  <c r="T73" i="14"/>
  <c r="U74" i="14"/>
  <c r="U71" i="14"/>
  <c r="T71" i="14"/>
  <c r="Q74" i="14"/>
  <c r="R75" i="14"/>
  <c r="R87" i="14"/>
  <c r="T93" i="14"/>
  <c r="T14" i="15"/>
  <c r="U20" i="15"/>
  <c r="T20" i="15"/>
  <c r="U26" i="15"/>
  <c r="T26" i="15"/>
  <c r="U31" i="15"/>
  <c r="T31" i="15"/>
  <c r="U45" i="15"/>
  <c r="U47" i="15"/>
  <c r="T47" i="15"/>
  <c r="Q55" i="15"/>
  <c r="U55" i="15" s="1"/>
  <c r="U58" i="15"/>
  <c r="T58" i="15"/>
  <c r="T65" i="15"/>
  <c r="P69" i="15"/>
  <c r="T69" i="15" s="1"/>
  <c r="U72" i="15"/>
  <c r="T72" i="15"/>
  <c r="Q74" i="15"/>
  <c r="U87" i="15"/>
  <c r="E87" i="15"/>
  <c r="E115" i="15" s="1"/>
  <c r="U115" i="15" s="1"/>
  <c r="T87" i="15"/>
  <c r="U10" i="16"/>
  <c r="T10" i="16"/>
  <c r="P17" i="16"/>
  <c r="T17" i="16" s="1"/>
  <c r="U21" i="16"/>
  <c r="T21" i="16"/>
  <c r="T47" i="16"/>
  <c r="U60" i="16"/>
  <c r="T60" i="16"/>
  <c r="Q61" i="16"/>
  <c r="T90" i="16"/>
  <c r="U13" i="17"/>
  <c r="T13" i="17"/>
  <c r="Q26" i="17"/>
  <c r="P42" i="17"/>
  <c r="U44" i="17"/>
  <c r="T44" i="17"/>
  <c r="Q61" i="17"/>
  <c r="U68" i="17"/>
  <c r="T68" i="17"/>
  <c r="U63" i="17"/>
  <c r="T63" i="17"/>
  <c r="U35" i="21"/>
  <c r="T35" i="21"/>
  <c r="U75" i="3"/>
  <c r="T75" i="3"/>
  <c r="U17" i="3"/>
  <c r="T17" i="3"/>
  <c r="Q87" i="3"/>
  <c r="R87" i="5"/>
  <c r="P87" i="6"/>
  <c r="U73" i="7"/>
  <c r="T73" i="7"/>
  <c r="U74" i="7"/>
  <c r="T74" i="7"/>
  <c r="T75" i="8"/>
  <c r="U75" i="8"/>
  <c r="U17" i="8"/>
  <c r="T17" i="8"/>
  <c r="U42" i="8"/>
  <c r="T42" i="8"/>
  <c r="T45" i="8"/>
  <c r="U71" i="8"/>
  <c r="T88" i="8"/>
  <c r="U9" i="9"/>
  <c r="T37" i="9"/>
  <c r="U68" i="9"/>
  <c r="T68" i="9"/>
  <c r="U87" i="9"/>
  <c r="E87" i="9"/>
  <c r="E115" i="9" s="1"/>
  <c r="U115" i="9" s="1"/>
  <c r="T87" i="9"/>
  <c r="U42" i="10"/>
  <c r="T42" i="10"/>
  <c r="T45" i="10"/>
  <c r="T71" i="10"/>
  <c r="T88" i="10"/>
  <c r="T16" i="11"/>
  <c r="U32" i="11"/>
  <c r="T32" i="11"/>
  <c r="U53" i="11"/>
  <c r="U66" i="11"/>
  <c r="T66" i="11"/>
  <c r="Q69" i="11"/>
  <c r="Q75" i="11"/>
  <c r="U75" i="11" s="1"/>
  <c r="U10" i="12"/>
  <c r="T29" i="12"/>
  <c r="U68" i="12"/>
  <c r="T68" i="12"/>
  <c r="U63" i="12"/>
  <c r="S87" i="12"/>
  <c r="T89" i="12"/>
  <c r="U13" i="13"/>
  <c r="T13" i="13"/>
  <c r="U23" i="13"/>
  <c r="T28" i="13"/>
  <c r="R75" i="13"/>
  <c r="Q87" i="13"/>
  <c r="U14" i="14"/>
  <c r="T14" i="14"/>
  <c r="T22" i="14"/>
  <c r="P26" i="14"/>
  <c r="S35" i="14"/>
  <c r="T39" i="14"/>
  <c r="T50" i="14"/>
  <c r="U61" i="14"/>
  <c r="T61" i="14"/>
  <c r="U10" i="15"/>
  <c r="U16" i="15"/>
  <c r="T16" i="15"/>
  <c r="T44" i="15"/>
  <c r="U67" i="15"/>
  <c r="T67" i="15"/>
  <c r="Q69" i="15"/>
  <c r="U69" i="15" s="1"/>
  <c r="P73" i="15"/>
  <c r="P87" i="15"/>
  <c r="T95" i="15"/>
  <c r="T29" i="16"/>
  <c r="U49" i="16"/>
  <c r="T49" i="16"/>
  <c r="R87" i="16"/>
  <c r="U92" i="16"/>
  <c r="T92" i="16"/>
  <c r="U32" i="17"/>
  <c r="T32" i="17"/>
  <c r="U40" i="17"/>
  <c r="T40" i="17"/>
  <c r="Q42" i="17"/>
  <c r="P55" i="17"/>
  <c r="Q87" i="17"/>
  <c r="U14" i="18"/>
  <c r="T14" i="18"/>
  <c r="U61" i="20"/>
  <c r="T61" i="20"/>
  <c r="P87" i="17"/>
  <c r="U32" i="18"/>
  <c r="T32" i="18"/>
  <c r="U35" i="18"/>
  <c r="T35" i="18"/>
  <c r="T9" i="19"/>
  <c r="T20" i="19"/>
  <c r="T31" i="19"/>
  <c r="T34" i="19"/>
  <c r="T37" i="19"/>
  <c r="T48" i="19"/>
  <c r="T59" i="19"/>
  <c r="U68" i="19"/>
  <c r="T68" i="19"/>
  <c r="Q87" i="19"/>
  <c r="T91" i="19"/>
  <c r="T11" i="20"/>
  <c r="T22" i="20"/>
  <c r="T40" i="20"/>
  <c r="T51" i="20"/>
  <c r="T63" i="20"/>
  <c r="U74" i="20"/>
  <c r="T74" i="20"/>
  <c r="U73" i="20"/>
  <c r="T73" i="20"/>
  <c r="T71" i="20"/>
  <c r="U90" i="20"/>
  <c r="T96" i="20"/>
  <c r="T14" i="21"/>
  <c r="T23" i="21"/>
  <c r="U26" i="21"/>
  <c r="T26" i="21"/>
  <c r="T37" i="21"/>
  <c r="T46" i="21"/>
  <c r="T66" i="21"/>
  <c r="T10" i="22"/>
  <c r="U12" i="22"/>
  <c r="T12" i="22"/>
  <c r="U32" i="22"/>
  <c r="T32" i="22"/>
  <c r="U41" i="22"/>
  <c r="T46" i="22"/>
  <c r="U64" i="22"/>
  <c r="U72" i="22"/>
  <c r="T72" i="22"/>
  <c r="S87" i="22"/>
  <c r="T89" i="22"/>
  <c r="E35" i="23"/>
  <c r="U42" i="23"/>
  <c r="T42" i="23"/>
  <c r="U61" i="23"/>
  <c r="T61" i="23"/>
  <c r="S87" i="23"/>
  <c r="T12" i="24"/>
  <c r="U14" i="24"/>
  <c r="T14" i="24"/>
  <c r="U24" i="24"/>
  <c r="U26" i="24"/>
  <c r="T26" i="24"/>
  <c r="T51" i="24"/>
  <c r="U61" i="24"/>
  <c r="T61" i="24"/>
  <c r="U94" i="24"/>
  <c r="T94" i="24"/>
  <c r="T61" i="28"/>
  <c r="U61" i="28"/>
  <c r="T88" i="18"/>
  <c r="T96" i="18"/>
  <c r="T16" i="19"/>
  <c r="T19" i="19"/>
  <c r="T30" i="19"/>
  <c r="T47" i="19"/>
  <c r="T58" i="19"/>
  <c r="T67" i="19"/>
  <c r="T72" i="19"/>
  <c r="R87" i="19"/>
  <c r="T90" i="19"/>
  <c r="T10" i="20"/>
  <c r="T21" i="20"/>
  <c r="T39" i="20"/>
  <c r="U55" i="20"/>
  <c r="T55" i="20"/>
  <c r="T50" i="20"/>
  <c r="P75" i="20"/>
  <c r="S87" i="20"/>
  <c r="P32" i="21"/>
  <c r="U87" i="21"/>
  <c r="E87" i="21"/>
  <c r="E115" i="21" s="1"/>
  <c r="T87" i="21"/>
  <c r="P61" i="22"/>
  <c r="U65" i="22"/>
  <c r="T65" i="22"/>
  <c r="Q74" i="22"/>
  <c r="U24" i="23"/>
  <c r="T24" i="23"/>
  <c r="U32" i="23"/>
  <c r="T32" i="23"/>
  <c r="U41" i="23"/>
  <c r="T41" i="23"/>
  <c r="U25" i="24"/>
  <c r="T25" i="24"/>
  <c r="U29" i="24"/>
  <c r="T29" i="24"/>
  <c r="R55" i="24"/>
  <c r="R69" i="24"/>
  <c r="R74" i="24"/>
  <c r="Q26" i="25"/>
  <c r="U28" i="25"/>
  <c r="T28" i="25"/>
  <c r="U34" i="25"/>
  <c r="T54" i="25"/>
  <c r="U54" i="25"/>
  <c r="T58" i="25"/>
  <c r="U58" i="25"/>
  <c r="U61" i="25"/>
  <c r="T61" i="25"/>
  <c r="U42" i="12"/>
  <c r="T42" i="12"/>
  <c r="R87" i="13"/>
  <c r="P87" i="14"/>
  <c r="T73" i="15"/>
  <c r="U74" i="15"/>
  <c r="T74" i="15"/>
  <c r="U73" i="15"/>
  <c r="U17" i="16"/>
  <c r="U42" i="16"/>
  <c r="T42" i="16"/>
  <c r="R87" i="17"/>
  <c r="U55" i="18"/>
  <c r="T55" i="18"/>
  <c r="T74" i="18"/>
  <c r="U73" i="18"/>
  <c r="T73" i="18"/>
  <c r="U74" i="18"/>
  <c r="S87" i="19"/>
  <c r="Q74" i="20"/>
  <c r="T69" i="21"/>
  <c r="U17" i="21"/>
  <c r="T17" i="21"/>
  <c r="U74" i="21"/>
  <c r="T74" i="21"/>
  <c r="U73" i="21"/>
  <c r="T73" i="21"/>
  <c r="U53" i="22"/>
  <c r="T53" i="22"/>
  <c r="T74" i="22"/>
  <c r="U73" i="22"/>
  <c r="T73" i="22"/>
  <c r="U74" i="22"/>
  <c r="T71" i="22"/>
  <c r="P73" i="22"/>
  <c r="U12" i="23"/>
  <c r="T12" i="23"/>
  <c r="U51" i="23"/>
  <c r="T51" i="23"/>
  <c r="Q61" i="23"/>
  <c r="U68" i="23"/>
  <c r="T68" i="23"/>
  <c r="U63" i="23"/>
  <c r="T63" i="23"/>
  <c r="U95" i="23"/>
  <c r="T95" i="23"/>
  <c r="P17" i="25"/>
  <c r="Q32" i="25"/>
  <c r="P35" i="25"/>
  <c r="T46" i="25"/>
  <c r="U46" i="25"/>
  <c r="U66" i="25"/>
  <c r="T66" i="25"/>
  <c r="E73" i="25"/>
  <c r="U32" i="27"/>
  <c r="T32" i="27"/>
  <c r="S87" i="17"/>
  <c r="U17" i="19"/>
  <c r="T17" i="19"/>
  <c r="U42" i="19"/>
  <c r="T42" i="19"/>
  <c r="U61" i="19"/>
  <c r="T61" i="19"/>
  <c r="U68" i="20"/>
  <c r="T68" i="20"/>
  <c r="U42" i="21"/>
  <c r="T42" i="21"/>
  <c r="U60" i="21"/>
  <c r="T60" i="21"/>
  <c r="U23" i="22"/>
  <c r="T23" i="22"/>
  <c r="U35" i="24"/>
  <c r="T35" i="24"/>
  <c r="U46" i="24"/>
  <c r="T46" i="24"/>
  <c r="T15" i="25"/>
  <c r="U15" i="25"/>
  <c r="U74" i="16"/>
  <c r="T74" i="16"/>
  <c r="U73" i="16"/>
  <c r="T73" i="16"/>
  <c r="T69" i="17"/>
  <c r="U75" i="17"/>
  <c r="U17" i="17"/>
  <c r="T17" i="17"/>
  <c r="U42" i="17"/>
  <c r="T42" i="17"/>
  <c r="U68" i="18"/>
  <c r="T68" i="18"/>
  <c r="U87" i="18"/>
  <c r="E87" i="18"/>
  <c r="E115" i="18" s="1"/>
  <c r="U115" i="18" s="1"/>
  <c r="T87" i="18"/>
  <c r="U55" i="21"/>
  <c r="T55" i="21"/>
  <c r="R87" i="21"/>
  <c r="U92" i="21"/>
  <c r="T92" i="21"/>
  <c r="U17" i="22"/>
  <c r="T17" i="22"/>
  <c r="U68" i="22"/>
  <c r="T68" i="22"/>
  <c r="U93" i="22"/>
  <c r="T93" i="22"/>
  <c r="U23" i="23"/>
  <c r="T23" i="23"/>
  <c r="U40" i="23"/>
  <c r="T40" i="23"/>
  <c r="Q42" i="23"/>
  <c r="U44" i="23"/>
  <c r="T44" i="23"/>
  <c r="Q26" i="24"/>
  <c r="U32" i="24"/>
  <c r="T32" i="24"/>
  <c r="U54" i="24"/>
  <c r="T54" i="24"/>
  <c r="U68" i="24"/>
  <c r="T68" i="24"/>
  <c r="U63" i="24"/>
  <c r="Q75" i="24"/>
  <c r="U75" i="24" s="1"/>
  <c r="P87" i="24"/>
  <c r="U26" i="25"/>
  <c r="T26" i="25"/>
  <c r="U53" i="25"/>
  <c r="T53" i="25"/>
  <c r="Q55" i="25"/>
  <c r="U55" i="25" s="1"/>
  <c r="U57" i="25"/>
  <c r="T57" i="25"/>
  <c r="S87" i="11"/>
  <c r="U87" i="12"/>
  <c r="E87" i="12"/>
  <c r="E115" i="12" s="1"/>
  <c r="T115" i="12" s="1"/>
  <c r="T87" i="12"/>
  <c r="S87" i="14"/>
  <c r="U68" i="15"/>
  <c r="T68" i="15"/>
  <c r="Q87" i="15"/>
  <c r="U55" i="16"/>
  <c r="T55" i="16"/>
  <c r="U87" i="16"/>
  <c r="E87" i="16"/>
  <c r="E115" i="16" s="1"/>
  <c r="U115" i="16" s="1"/>
  <c r="T87" i="16"/>
  <c r="T95" i="17"/>
  <c r="T15" i="18"/>
  <c r="T30" i="18"/>
  <c r="T47" i="18"/>
  <c r="T58" i="18"/>
  <c r="T67" i="18"/>
  <c r="P87" i="18"/>
  <c r="T92" i="18"/>
  <c r="T12" i="19"/>
  <c r="T23" i="19"/>
  <c r="T40" i="19"/>
  <c r="T51" i="19"/>
  <c r="T63" i="19"/>
  <c r="T73" i="19"/>
  <c r="U74" i="19"/>
  <c r="T74" i="19"/>
  <c r="U73" i="19"/>
  <c r="T94" i="19"/>
  <c r="T69" i="20"/>
  <c r="U75" i="20"/>
  <c r="T75" i="20"/>
  <c r="U69" i="20"/>
  <c r="U17" i="20"/>
  <c r="T17" i="20"/>
  <c r="T14" i="20"/>
  <c r="T25" i="20"/>
  <c r="T29" i="20"/>
  <c r="T46" i="20"/>
  <c r="T54" i="20"/>
  <c r="T57" i="20"/>
  <c r="T66" i="20"/>
  <c r="U71" i="20"/>
  <c r="R73" i="20"/>
  <c r="U87" i="20"/>
  <c r="E87" i="20"/>
  <c r="E115" i="20" s="1"/>
  <c r="U115" i="20" s="1"/>
  <c r="T87" i="20"/>
  <c r="T20" i="21"/>
  <c r="T28" i="21"/>
  <c r="T39" i="21"/>
  <c r="T53" i="21"/>
  <c r="P73" i="21"/>
  <c r="S87" i="21"/>
  <c r="T89" i="21"/>
  <c r="T19" i="22"/>
  <c r="T24" i="22"/>
  <c r="U44" i="22"/>
  <c r="T60" i="22"/>
  <c r="T20" i="23"/>
  <c r="T37" i="23"/>
  <c r="T59" i="23"/>
  <c r="P87" i="23"/>
  <c r="T92" i="23"/>
  <c r="U94" i="23"/>
  <c r="T94" i="23"/>
  <c r="U15" i="24"/>
  <c r="T15" i="24"/>
  <c r="U39" i="24"/>
  <c r="U44" i="24"/>
  <c r="U66" i="24"/>
  <c r="T66" i="24"/>
  <c r="Q87" i="24"/>
  <c r="T95" i="24"/>
  <c r="U95" i="24"/>
  <c r="T55" i="25"/>
  <c r="U45" i="25"/>
  <c r="T45" i="25"/>
  <c r="P69" i="25"/>
  <c r="T69" i="25" s="1"/>
  <c r="U72" i="25"/>
  <c r="T72" i="25"/>
  <c r="U35" i="27"/>
  <c r="T35" i="27"/>
  <c r="U69" i="11"/>
  <c r="U17" i="11"/>
  <c r="T17" i="11"/>
  <c r="U42" i="11"/>
  <c r="T42" i="11"/>
  <c r="U74" i="12"/>
  <c r="T74" i="12"/>
  <c r="U73" i="12"/>
  <c r="T73" i="12"/>
  <c r="P87" i="12"/>
  <c r="U74" i="13"/>
  <c r="T74" i="13"/>
  <c r="U73" i="13"/>
  <c r="T73" i="13"/>
  <c r="T69" i="14"/>
  <c r="T75" i="14"/>
  <c r="T17" i="14"/>
  <c r="U17" i="14"/>
  <c r="U42" i="14"/>
  <c r="T42" i="14"/>
  <c r="R87" i="15"/>
  <c r="P87" i="16"/>
  <c r="U74" i="17"/>
  <c r="T74" i="17"/>
  <c r="U73" i="17"/>
  <c r="T73" i="17"/>
  <c r="T69" i="18"/>
  <c r="U75" i="18"/>
  <c r="T75" i="18"/>
  <c r="U69" i="18"/>
  <c r="U17" i="18"/>
  <c r="T17" i="18"/>
  <c r="T25" i="18"/>
  <c r="T29" i="18"/>
  <c r="T46" i="18"/>
  <c r="T54" i="18"/>
  <c r="T57" i="18"/>
  <c r="T66" i="18"/>
  <c r="T72" i="18"/>
  <c r="Q87" i="18"/>
  <c r="T91" i="18"/>
  <c r="T11" i="19"/>
  <c r="T22" i="19"/>
  <c r="T39" i="19"/>
  <c r="U55" i="19"/>
  <c r="T55" i="19"/>
  <c r="T50" i="19"/>
  <c r="U63" i="19"/>
  <c r="U87" i="19"/>
  <c r="E87" i="19"/>
  <c r="E115" i="19" s="1"/>
  <c r="U115" i="19" s="1"/>
  <c r="T87" i="19"/>
  <c r="T93" i="19"/>
  <c r="T13" i="20"/>
  <c r="T24" i="20"/>
  <c r="T28" i="20"/>
  <c r="U42" i="20"/>
  <c r="T42" i="20"/>
  <c r="T45" i="20"/>
  <c r="T53" i="20"/>
  <c r="T65" i="20"/>
  <c r="P87" i="20"/>
  <c r="T91" i="20"/>
  <c r="U10" i="21"/>
  <c r="T16" i="21"/>
  <c r="T19" i="21"/>
  <c r="T25" i="21"/>
  <c r="U48" i="21"/>
  <c r="P68" i="21"/>
  <c r="T72" i="21"/>
  <c r="T88" i="21"/>
  <c r="T93" i="21"/>
  <c r="T16" i="22"/>
  <c r="P42" i="22"/>
  <c r="U55" i="22"/>
  <c r="T55" i="22"/>
  <c r="U45" i="22"/>
  <c r="T45" i="22"/>
  <c r="U66" i="22"/>
  <c r="T66" i="22"/>
  <c r="R73" i="22"/>
  <c r="U91" i="22"/>
  <c r="T75" i="23"/>
  <c r="T69" i="23"/>
  <c r="U17" i="23"/>
  <c r="T17" i="23"/>
  <c r="T34" i="23"/>
  <c r="U37" i="23"/>
  <c r="Q87" i="23"/>
  <c r="T91" i="23"/>
  <c r="U52" i="24"/>
  <c r="Q55" i="24"/>
  <c r="U55" i="24" s="1"/>
  <c r="U57" i="24"/>
  <c r="T57" i="24"/>
  <c r="Q69" i="24"/>
  <c r="Q74" i="24"/>
  <c r="U14" i="25"/>
  <c r="T14" i="25"/>
  <c r="R17" i="25"/>
  <c r="T29" i="25"/>
  <c r="U29" i="25"/>
  <c r="U32" i="25"/>
  <c r="T32" i="25"/>
  <c r="R35" i="25"/>
  <c r="Q42" i="25"/>
  <c r="Q69" i="25"/>
  <c r="U69" i="25" s="1"/>
  <c r="P73" i="25"/>
  <c r="U93" i="25"/>
  <c r="T93" i="25"/>
  <c r="U55" i="13"/>
  <c r="T55" i="13"/>
  <c r="U87" i="13"/>
  <c r="E87" i="13"/>
  <c r="E115" i="13" s="1"/>
  <c r="U115" i="13" s="1"/>
  <c r="T87" i="13"/>
  <c r="U32" i="14"/>
  <c r="T32" i="14"/>
  <c r="U35" i="14"/>
  <c r="T35" i="14"/>
  <c r="S87" i="15"/>
  <c r="U68" i="16"/>
  <c r="T68" i="16"/>
  <c r="Q87" i="16"/>
  <c r="U55" i="17"/>
  <c r="T55" i="17"/>
  <c r="U87" i="17"/>
  <c r="E87" i="17"/>
  <c r="E115" i="17" s="1"/>
  <c r="T87" i="17"/>
  <c r="U42" i="18"/>
  <c r="T42" i="18"/>
  <c r="U61" i="18"/>
  <c r="T61" i="18"/>
  <c r="R87" i="18"/>
  <c r="U26" i="19"/>
  <c r="T26" i="19"/>
  <c r="P87" i="19"/>
  <c r="U32" i="20"/>
  <c r="T32" i="20"/>
  <c r="U35" i="20"/>
  <c r="T35" i="20"/>
  <c r="U45" i="20"/>
  <c r="Q87" i="20"/>
  <c r="T9" i="21"/>
  <c r="U38" i="21"/>
  <c r="U49" i="21"/>
  <c r="T49" i="21"/>
  <c r="T71" i="21"/>
  <c r="U88" i="21"/>
  <c r="U11" i="22"/>
  <c r="U26" i="22"/>
  <c r="T26" i="22"/>
  <c r="S26" i="22"/>
  <c r="U28" i="22"/>
  <c r="T28" i="22"/>
  <c r="U35" i="22"/>
  <c r="T35" i="22"/>
  <c r="Q42" i="22"/>
  <c r="U61" i="22"/>
  <c r="T61" i="22"/>
  <c r="U71" i="22"/>
  <c r="P75" i="22"/>
  <c r="T75" i="22" s="1"/>
  <c r="R87" i="22"/>
  <c r="U92" i="22"/>
  <c r="T92" i="22"/>
  <c r="U13" i="23"/>
  <c r="T13" i="23"/>
  <c r="U26" i="23"/>
  <c r="T26" i="23"/>
  <c r="U52" i="23"/>
  <c r="T52" i="23"/>
  <c r="U64" i="23"/>
  <c r="T64" i="23"/>
  <c r="S75" i="23"/>
  <c r="R87" i="23"/>
  <c r="U13" i="24"/>
  <c r="P42" i="24"/>
  <c r="U53" i="24"/>
  <c r="U64" i="24"/>
  <c r="R75" i="24"/>
  <c r="U25" i="25"/>
  <c r="T25" i="25"/>
  <c r="U35" i="25"/>
  <c r="T35" i="25"/>
  <c r="S35" i="25"/>
  <c r="T67" i="25"/>
  <c r="U67" i="25"/>
  <c r="Q73" i="25"/>
  <c r="U61" i="26"/>
  <c r="T61" i="26"/>
  <c r="U32" i="29"/>
  <c r="T32" i="29"/>
  <c r="U74" i="24"/>
  <c r="T74" i="24"/>
  <c r="U73" i="24"/>
  <c r="T73" i="24"/>
  <c r="T75" i="25"/>
  <c r="U75" i="25"/>
  <c r="U17" i="25"/>
  <c r="T17" i="25"/>
  <c r="U42" i="25"/>
  <c r="T42" i="25"/>
  <c r="U87" i="25"/>
  <c r="E87" i="25"/>
  <c r="E115" i="25" s="1"/>
  <c r="U115" i="25" s="1"/>
  <c r="T87" i="25"/>
  <c r="U94" i="25"/>
  <c r="T13" i="26"/>
  <c r="U14" i="26"/>
  <c r="T24" i="26"/>
  <c r="U25" i="26"/>
  <c r="U28" i="26"/>
  <c r="U32" i="26"/>
  <c r="T32" i="26"/>
  <c r="U35" i="26"/>
  <c r="T35" i="26"/>
  <c r="T41" i="26"/>
  <c r="T44" i="26"/>
  <c r="T52" i="26"/>
  <c r="U53" i="26"/>
  <c r="T64" i="26"/>
  <c r="U65" i="26"/>
  <c r="T94" i="26"/>
  <c r="U13" i="27"/>
  <c r="T22" i="27"/>
  <c r="T51" i="27"/>
  <c r="T58" i="27"/>
  <c r="U61" i="27"/>
  <c r="T61" i="27"/>
  <c r="T73" i="27"/>
  <c r="U74" i="27"/>
  <c r="T74" i="27"/>
  <c r="U73" i="27"/>
  <c r="T71" i="27"/>
  <c r="U90" i="27"/>
  <c r="T96" i="27"/>
  <c r="T14" i="28"/>
  <c r="T23" i="28"/>
  <c r="U26" i="28"/>
  <c r="T26" i="28"/>
  <c r="T65" i="28"/>
  <c r="U74" i="28"/>
  <c r="T74" i="28"/>
  <c r="U73" i="28"/>
  <c r="T73" i="28"/>
  <c r="U71" i="28"/>
  <c r="T71" i="28"/>
  <c r="T96" i="28"/>
  <c r="T12" i="29"/>
  <c r="T19" i="29"/>
  <c r="T23" i="29"/>
  <c r="T30" i="29"/>
  <c r="U35" i="29"/>
  <c r="T35" i="29"/>
  <c r="U66" i="29"/>
  <c r="U93" i="29"/>
  <c r="T93" i="29"/>
  <c r="T55" i="24"/>
  <c r="U87" i="24"/>
  <c r="E87" i="24"/>
  <c r="E115" i="24" s="1"/>
  <c r="U115" i="24" s="1"/>
  <c r="T87" i="24"/>
  <c r="P87" i="25"/>
  <c r="T74" i="26"/>
  <c r="U73" i="26"/>
  <c r="T73" i="26"/>
  <c r="U74" i="26"/>
  <c r="T12" i="27"/>
  <c r="T21" i="27"/>
  <c r="T29" i="27"/>
  <c r="P42" i="27"/>
  <c r="P75" i="27"/>
  <c r="T75" i="27" s="1"/>
  <c r="S87" i="27"/>
  <c r="U42" i="28"/>
  <c r="T42" i="28"/>
  <c r="T37" i="28"/>
  <c r="U87" i="28"/>
  <c r="E87" i="28"/>
  <c r="E115" i="28" s="1"/>
  <c r="T115" i="28" s="1"/>
  <c r="T87" i="28"/>
  <c r="U88" i="28"/>
  <c r="U69" i="29"/>
  <c r="T69" i="29"/>
  <c r="U75" i="29"/>
  <c r="U17" i="29"/>
  <c r="T17" i="29"/>
  <c r="T69" i="30"/>
  <c r="U75" i="30"/>
  <c r="U69" i="30"/>
  <c r="U17" i="30"/>
  <c r="T9" i="30"/>
  <c r="P68" i="30"/>
  <c r="U12" i="31"/>
  <c r="T12" i="31"/>
  <c r="U35" i="32"/>
  <c r="T35" i="32"/>
  <c r="U26" i="33"/>
  <c r="T26" i="33"/>
  <c r="Q87" i="25"/>
  <c r="U55" i="26"/>
  <c r="T55" i="26"/>
  <c r="Q74" i="27"/>
  <c r="T69" i="28"/>
  <c r="U69" i="28"/>
  <c r="U17" i="28"/>
  <c r="T17" i="28"/>
  <c r="Q32" i="28"/>
  <c r="U32" i="28" s="1"/>
  <c r="E35" i="28"/>
  <c r="U41" i="28"/>
  <c r="T41" i="28"/>
  <c r="U55" i="28"/>
  <c r="T55" i="28"/>
  <c r="U45" i="28"/>
  <c r="E74" i="28"/>
  <c r="R74" i="28"/>
  <c r="P87" i="28"/>
  <c r="U39" i="29"/>
  <c r="T39" i="29"/>
  <c r="E55" i="29"/>
  <c r="E74" i="29"/>
  <c r="Q87" i="29"/>
  <c r="U13" i="30"/>
  <c r="T13" i="30"/>
  <c r="U24" i="30"/>
  <c r="T24" i="30"/>
  <c r="U42" i="30"/>
  <c r="T42" i="30"/>
  <c r="T37" i="30"/>
  <c r="U41" i="30"/>
  <c r="T41" i="30"/>
  <c r="U92" i="30"/>
  <c r="T92" i="30"/>
  <c r="T24" i="31"/>
  <c r="U24" i="31"/>
  <c r="P26" i="31"/>
  <c r="T26" i="31" s="1"/>
  <c r="U61" i="31"/>
  <c r="T61" i="31"/>
  <c r="U35" i="33"/>
  <c r="T35" i="33"/>
  <c r="U26" i="26"/>
  <c r="T26" i="26"/>
  <c r="P115" i="26"/>
  <c r="P114" i="26"/>
  <c r="U55" i="27"/>
  <c r="T55" i="27"/>
  <c r="T45" i="27"/>
  <c r="U50" i="29"/>
  <c r="T50" i="29"/>
  <c r="R87" i="29"/>
  <c r="U35" i="30"/>
  <c r="T35" i="30"/>
  <c r="U61" i="30"/>
  <c r="T61" i="30"/>
  <c r="R87" i="24"/>
  <c r="U74" i="25"/>
  <c r="T74" i="25"/>
  <c r="U73" i="25"/>
  <c r="T73" i="25"/>
  <c r="S87" i="25"/>
  <c r="U68" i="26"/>
  <c r="T68" i="26"/>
  <c r="Q87" i="26"/>
  <c r="U91" i="28"/>
  <c r="T91" i="28"/>
  <c r="U61" i="29"/>
  <c r="T61" i="29"/>
  <c r="U44" i="30"/>
  <c r="T44" i="30"/>
  <c r="U64" i="30"/>
  <c r="T64" i="30"/>
  <c r="S87" i="30"/>
  <c r="U61" i="33"/>
  <c r="T61" i="33"/>
  <c r="U87" i="22"/>
  <c r="E87" i="22"/>
  <c r="E115" i="22" s="1"/>
  <c r="T87" i="22"/>
  <c r="T71" i="24"/>
  <c r="S87" i="24"/>
  <c r="T89" i="24"/>
  <c r="T9" i="25"/>
  <c r="T20" i="25"/>
  <c r="T31" i="25"/>
  <c r="T34" i="25"/>
  <c r="T37" i="25"/>
  <c r="T48" i="25"/>
  <c r="T60" i="25"/>
  <c r="T88" i="25"/>
  <c r="T96" i="25"/>
  <c r="T16" i="26"/>
  <c r="T19" i="26"/>
  <c r="T30" i="26"/>
  <c r="T47" i="26"/>
  <c r="T58" i="26"/>
  <c r="T67" i="26"/>
  <c r="T72" i="26"/>
  <c r="R87" i="26"/>
  <c r="T90" i="26"/>
  <c r="T38" i="27"/>
  <c r="T67" i="27"/>
  <c r="U71" i="27"/>
  <c r="R73" i="27"/>
  <c r="U87" i="27"/>
  <c r="E87" i="27"/>
  <c r="E115" i="27" s="1"/>
  <c r="U115" i="27" s="1"/>
  <c r="T87" i="27"/>
  <c r="T20" i="28"/>
  <c r="T30" i="28"/>
  <c r="T32" i="28"/>
  <c r="U44" i="28"/>
  <c r="T44" i="28"/>
  <c r="S73" i="28"/>
  <c r="P75" i="28"/>
  <c r="T75" i="28" s="1"/>
  <c r="S87" i="28"/>
  <c r="P32" i="29"/>
  <c r="Q32" i="29"/>
  <c r="U42" i="29"/>
  <c r="T42" i="29"/>
  <c r="T47" i="29"/>
  <c r="T51" i="29"/>
  <c r="P75" i="29"/>
  <c r="T75" i="29" s="1"/>
  <c r="U31" i="30"/>
  <c r="T38" i="30"/>
  <c r="U52" i="30"/>
  <c r="T52" i="30"/>
  <c r="Q61" i="30"/>
  <c r="U23" i="31"/>
  <c r="T23" i="31"/>
  <c r="U26" i="32"/>
  <c r="T26" i="32"/>
  <c r="U61" i="37"/>
  <c r="T61" i="37"/>
  <c r="R87" i="20"/>
  <c r="P87" i="21"/>
  <c r="U42" i="22"/>
  <c r="T42" i="22"/>
  <c r="P87" i="22"/>
  <c r="T73" i="23"/>
  <c r="U74" i="23"/>
  <c r="T74" i="23"/>
  <c r="U73" i="23"/>
  <c r="T69" i="24"/>
  <c r="T75" i="24"/>
  <c r="U69" i="24"/>
  <c r="U17" i="24"/>
  <c r="T17" i="24"/>
  <c r="T28" i="24"/>
  <c r="U42" i="24"/>
  <c r="T42" i="24"/>
  <c r="T45" i="24"/>
  <c r="T53" i="24"/>
  <c r="T65" i="24"/>
  <c r="U71" i="24"/>
  <c r="T88" i="24"/>
  <c r="T96" i="24"/>
  <c r="U9" i="25"/>
  <c r="T16" i="25"/>
  <c r="T19" i="25"/>
  <c r="T30" i="25"/>
  <c r="U37" i="25"/>
  <c r="T47" i="25"/>
  <c r="T59" i="25"/>
  <c r="U68" i="25"/>
  <c r="T68" i="25"/>
  <c r="U88" i="25"/>
  <c r="T95" i="25"/>
  <c r="T15" i="26"/>
  <c r="T29" i="26"/>
  <c r="T46" i="26"/>
  <c r="T54" i="26"/>
  <c r="T57" i="26"/>
  <c r="T66" i="26"/>
  <c r="T71" i="26"/>
  <c r="S87" i="26"/>
  <c r="T89" i="26"/>
  <c r="T95" i="26"/>
  <c r="T14" i="27"/>
  <c r="U24" i="27"/>
  <c r="T46" i="27"/>
  <c r="U53" i="27"/>
  <c r="T60" i="27"/>
  <c r="U68" i="27"/>
  <c r="T68" i="27"/>
  <c r="P87" i="27"/>
  <c r="T91" i="27"/>
  <c r="U10" i="28"/>
  <c r="T16" i="28"/>
  <c r="T19" i="28"/>
  <c r="T25" i="28"/>
  <c r="U37" i="28"/>
  <c r="P61" i="28"/>
  <c r="U64" i="28"/>
  <c r="T64" i="28"/>
  <c r="Q75" i="28"/>
  <c r="U75" i="28" s="1"/>
  <c r="T88" i="28"/>
  <c r="T92" i="28"/>
  <c r="T9" i="29"/>
  <c r="U11" i="29"/>
  <c r="T11" i="29"/>
  <c r="T20" i="29"/>
  <c r="U22" i="29"/>
  <c r="T22" i="29"/>
  <c r="T31" i="29"/>
  <c r="U57" i="29"/>
  <c r="T67" i="29"/>
  <c r="U74" i="29"/>
  <c r="T74" i="29"/>
  <c r="U73" i="29"/>
  <c r="T73" i="29"/>
  <c r="T71" i="29"/>
  <c r="U9" i="30"/>
  <c r="U20" i="30"/>
  <c r="U32" i="30"/>
  <c r="T32" i="30"/>
  <c r="U50" i="30"/>
  <c r="P73" i="30"/>
  <c r="T13" i="31"/>
  <c r="U13" i="31"/>
  <c r="S17" i="31"/>
  <c r="U40" i="31"/>
  <c r="T40" i="31"/>
  <c r="Q42" i="31"/>
  <c r="U32" i="33"/>
  <c r="T32" i="33"/>
  <c r="U68" i="21"/>
  <c r="T68" i="21"/>
  <c r="Q87" i="21"/>
  <c r="Q87" i="22"/>
  <c r="U55" i="23"/>
  <c r="T55" i="23"/>
  <c r="U87" i="23"/>
  <c r="E87" i="23"/>
  <c r="E115" i="23" s="1"/>
  <c r="T87" i="23"/>
  <c r="U45" i="24"/>
  <c r="U88" i="24"/>
  <c r="T69" i="26"/>
  <c r="U75" i="26"/>
  <c r="U17" i="26"/>
  <c r="T17" i="26"/>
  <c r="U42" i="26"/>
  <c r="T42" i="26"/>
  <c r="T45" i="26"/>
  <c r="U71" i="26"/>
  <c r="U69" i="27"/>
  <c r="U17" i="27"/>
  <c r="T17" i="27"/>
  <c r="U26" i="27"/>
  <c r="T26" i="27"/>
  <c r="T66" i="27"/>
  <c r="Q87" i="27"/>
  <c r="T9" i="28"/>
  <c r="T31" i="28"/>
  <c r="Q35" i="28"/>
  <c r="E42" i="28"/>
  <c r="T45" i="28"/>
  <c r="U52" i="28"/>
  <c r="T52" i="28"/>
  <c r="Q61" i="28"/>
  <c r="Q74" i="28"/>
  <c r="U9" i="29"/>
  <c r="U26" i="29"/>
  <c r="T26" i="29"/>
  <c r="U46" i="29"/>
  <c r="Q55" i="29"/>
  <c r="U68" i="29"/>
  <c r="T68" i="29"/>
  <c r="U63" i="29"/>
  <c r="E69" i="29"/>
  <c r="Q74" i="29"/>
  <c r="P17" i="30"/>
  <c r="T17" i="30" s="1"/>
  <c r="U26" i="30"/>
  <c r="T26" i="30"/>
  <c r="U37" i="30"/>
  <c r="E42" i="30"/>
  <c r="R42" i="30"/>
  <c r="T93" i="30"/>
  <c r="U93" i="30"/>
  <c r="U26" i="31"/>
  <c r="U51" i="31"/>
  <c r="T51" i="31"/>
  <c r="U32" i="32"/>
  <c r="T32" i="32"/>
  <c r="P87" i="30"/>
  <c r="U41" i="31"/>
  <c r="U44" i="31"/>
  <c r="U52" i="31"/>
  <c r="T63" i="31"/>
  <c r="U64" i="31"/>
  <c r="T73" i="31"/>
  <c r="U74" i="31"/>
  <c r="T74" i="31"/>
  <c r="U73" i="31"/>
  <c r="T94" i="31"/>
  <c r="U95" i="31"/>
  <c r="U75" i="32"/>
  <c r="U17" i="32"/>
  <c r="T17" i="32"/>
  <c r="T14" i="32"/>
  <c r="U15" i="32"/>
  <c r="T25" i="32"/>
  <c r="T28" i="32"/>
  <c r="U29" i="32"/>
  <c r="U42" i="32"/>
  <c r="T42" i="32"/>
  <c r="T45" i="32"/>
  <c r="U46" i="32"/>
  <c r="T53" i="32"/>
  <c r="U54" i="32"/>
  <c r="U57" i="32"/>
  <c r="U61" i="32"/>
  <c r="T61" i="32"/>
  <c r="T65" i="32"/>
  <c r="U66" i="32"/>
  <c r="T88" i="32"/>
  <c r="U89" i="32"/>
  <c r="T96" i="32"/>
  <c r="T14" i="33"/>
  <c r="T38" i="33"/>
  <c r="U39" i="33"/>
  <c r="T45" i="33"/>
  <c r="T52" i="33"/>
  <c r="Q61" i="33"/>
  <c r="T72" i="33"/>
  <c r="T88" i="33"/>
  <c r="T95" i="33"/>
  <c r="U14" i="34"/>
  <c r="S17" i="34"/>
  <c r="T22" i="34"/>
  <c r="U23" i="34"/>
  <c r="U26" i="34"/>
  <c r="T26" i="34"/>
  <c r="U31" i="34"/>
  <c r="T40" i="34"/>
  <c r="U41" i="34"/>
  <c r="U44" i="34"/>
  <c r="T48" i="34"/>
  <c r="Q55" i="34"/>
  <c r="U55" i="34" s="1"/>
  <c r="T65" i="34"/>
  <c r="U67" i="34"/>
  <c r="T67" i="34"/>
  <c r="P69" i="34"/>
  <c r="T69" i="34" s="1"/>
  <c r="T71" i="34"/>
  <c r="T90" i="34"/>
  <c r="U92" i="34"/>
  <c r="T92" i="34"/>
  <c r="U16" i="35"/>
  <c r="Q35" i="35"/>
  <c r="T49" i="35"/>
  <c r="T60" i="35"/>
  <c r="P87" i="35"/>
  <c r="U15" i="36"/>
  <c r="T53" i="36"/>
  <c r="U59" i="36"/>
  <c r="T59" i="36"/>
  <c r="U32" i="37"/>
  <c r="T32" i="37"/>
  <c r="P73" i="37"/>
  <c r="U64" i="38"/>
  <c r="T64" i="38"/>
  <c r="S73" i="38"/>
  <c r="U26" i="40"/>
  <c r="T26" i="40"/>
  <c r="U68" i="28"/>
  <c r="T68" i="28"/>
  <c r="S87" i="29"/>
  <c r="U68" i="30"/>
  <c r="T68" i="30"/>
  <c r="Q87" i="30"/>
  <c r="U55" i="31"/>
  <c r="T55" i="31"/>
  <c r="U87" i="31"/>
  <c r="E87" i="31"/>
  <c r="E115" i="31" s="1"/>
  <c r="U115" i="31" s="1"/>
  <c r="T87" i="31"/>
  <c r="U23" i="33"/>
  <c r="T30" i="34"/>
  <c r="U54" i="34"/>
  <c r="T59" i="34"/>
  <c r="Q69" i="34"/>
  <c r="E17" i="35"/>
  <c r="U23" i="35"/>
  <c r="T23" i="35"/>
  <c r="T28" i="35"/>
  <c r="P68" i="35"/>
  <c r="E75" i="35"/>
  <c r="R75" i="35"/>
  <c r="Q87" i="35"/>
  <c r="T94" i="35"/>
  <c r="U24" i="36"/>
  <c r="U31" i="36"/>
  <c r="T31" i="36"/>
  <c r="E35" i="36"/>
  <c r="R35" i="36"/>
  <c r="U44" i="36"/>
  <c r="Q75" i="36"/>
  <c r="U75" i="36" s="1"/>
  <c r="U87" i="36"/>
  <c r="E87" i="36"/>
  <c r="E115" i="36" s="1"/>
  <c r="T115" i="36" s="1"/>
  <c r="T87" i="36"/>
  <c r="U88" i="36"/>
  <c r="T88" i="36"/>
  <c r="U10" i="37"/>
  <c r="U48" i="37"/>
  <c r="T48" i="37"/>
  <c r="U41" i="38"/>
  <c r="T41" i="38"/>
  <c r="Q61" i="38"/>
  <c r="R69" i="38"/>
  <c r="U61" i="39"/>
  <c r="T61" i="39"/>
  <c r="U61" i="40"/>
  <c r="T61" i="40"/>
  <c r="U26" i="41"/>
  <c r="P87" i="31"/>
  <c r="U74" i="32"/>
  <c r="T74" i="32"/>
  <c r="U73" i="32"/>
  <c r="T73" i="32"/>
  <c r="T69" i="33"/>
  <c r="U75" i="33"/>
  <c r="U17" i="33"/>
  <c r="T17" i="33"/>
  <c r="U68" i="33"/>
  <c r="T68" i="33"/>
  <c r="T63" i="33"/>
  <c r="E73" i="33"/>
  <c r="U35" i="34"/>
  <c r="T35" i="34"/>
  <c r="R87" i="34"/>
  <c r="U12" i="35"/>
  <c r="T12" i="35"/>
  <c r="T42" i="35"/>
  <c r="T37" i="35"/>
  <c r="U41" i="35"/>
  <c r="T41" i="35"/>
  <c r="R87" i="35"/>
  <c r="U26" i="36"/>
  <c r="U55" i="36"/>
  <c r="T55" i="36"/>
  <c r="U45" i="36"/>
  <c r="P115" i="36"/>
  <c r="P114" i="36"/>
  <c r="E17" i="37"/>
  <c r="T60" i="37"/>
  <c r="U60" i="37"/>
  <c r="T26" i="38"/>
  <c r="U52" i="38"/>
  <c r="T52" i="38"/>
  <c r="U32" i="40"/>
  <c r="T32" i="40"/>
  <c r="U32" i="41"/>
  <c r="T32" i="41"/>
  <c r="U32" i="42"/>
  <c r="T32" i="42"/>
  <c r="U68" i="31"/>
  <c r="T68" i="31"/>
  <c r="Q115" i="31"/>
  <c r="Q114" i="31"/>
  <c r="U55" i="32"/>
  <c r="T55" i="32"/>
  <c r="U87" i="32"/>
  <c r="E87" i="32"/>
  <c r="E115" i="32" s="1"/>
  <c r="U115" i="32" s="1"/>
  <c r="T87" i="32"/>
  <c r="U55" i="33"/>
  <c r="T55" i="33"/>
  <c r="U87" i="33"/>
  <c r="E87" i="33"/>
  <c r="E115" i="33" s="1"/>
  <c r="T87" i="33"/>
  <c r="U32" i="34"/>
  <c r="T32" i="34"/>
  <c r="T61" i="34"/>
  <c r="U61" i="34"/>
  <c r="T74" i="34"/>
  <c r="U73" i="34"/>
  <c r="T73" i="34"/>
  <c r="U74" i="34"/>
  <c r="U35" i="35"/>
  <c r="T35" i="35"/>
  <c r="U61" i="35"/>
  <c r="T61" i="35"/>
  <c r="U20" i="36"/>
  <c r="T20" i="36"/>
  <c r="T66" i="36"/>
  <c r="U66" i="36"/>
  <c r="U31" i="37"/>
  <c r="T31" i="37"/>
  <c r="U44" i="38"/>
  <c r="T44" i="38"/>
  <c r="U35" i="41"/>
  <c r="T35" i="41"/>
  <c r="R87" i="31"/>
  <c r="P87" i="32"/>
  <c r="U42" i="33"/>
  <c r="T42" i="33"/>
  <c r="P87" i="33"/>
  <c r="Q26" i="34"/>
  <c r="P74" i="34"/>
  <c r="Q42" i="35"/>
  <c r="U42" i="35" s="1"/>
  <c r="U44" i="35"/>
  <c r="T44" i="35"/>
  <c r="P61" i="35"/>
  <c r="U64" i="35"/>
  <c r="T64" i="35"/>
  <c r="P17" i="36"/>
  <c r="U34" i="36"/>
  <c r="T34" i="36"/>
  <c r="U48" i="36"/>
  <c r="T48" i="36"/>
  <c r="P55" i="36"/>
  <c r="Q74" i="36"/>
  <c r="U69" i="37"/>
  <c r="T69" i="37"/>
  <c r="T9" i="37"/>
  <c r="U9" i="37"/>
  <c r="T20" i="37"/>
  <c r="U20" i="37"/>
  <c r="P32" i="37"/>
  <c r="T38" i="37"/>
  <c r="U38" i="37"/>
  <c r="Q73" i="38"/>
  <c r="Q87" i="28"/>
  <c r="U55" i="29"/>
  <c r="T55" i="29"/>
  <c r="U87" i="29"/>
  <c r="E87" i="29"/>
  <c r="E115" i="29" s="1"/>
  <c r="T87" i="29"/>
  <c r="T95" i="30"/>
  <c r="T15" i="31"/>
  <c r="T29" i="31"/>
  <c r="T46" i="31"/>
  <c r="T54" i="31"/>
  <c r="T57" i="31"/>
  <c r="T66" i="31"/>
  <c r="T71" i="31"/>
  <c r="S87" i="31"/>
  <c r="T89" i="31"/>
  <c r="T9" i="32"/>
  <c r="T20" i="32"/>
  <c r="T31" i="32"/>
  <c r="T34" i="32"/>
  <c r="T37" i="32"/>
  <c r="T48" i="32"/>
  <c r="T59" i="32"/>
  <c r="U68" i="32"/>
  <c r="T68" i="32"/>
  <c r="Q87" i="32"/>
  <c r="T91" i="32"/>
  <c r="T11" i="33"/>
  <c r="T19" i="33"/>
  <c r="T25" i="33"/>
  <c r="T48" i="33"/>
  <c r="T64" i="33"/>
  <c r="S75" i="33"/>
  <c r="Q87" i="33"/>
  <c r="T91" i="33"/>
  <c r="U25" i="34"/>
  <c r="U46" i="34"/>
  <c r="Q61" i="34"/>
  <c r="P73" i="34"/>
  <c r="U19" i="35"/>
  <c r="U26" i="35"/>
  <c r="T26" i="35"/>
  <c r="U31" i="35"/>
  <c r="T38" i="35"/>
  <c r="U52" i="35"/>
  <c r="T52" i="35"/>
  <c r="Q61" i="35"/>
  <c r="U89" i="35"/>
  <c r="T89" i="35"/>
  <c r="Q17" i="36"/>
  <c r="U17" i="36" s="1"/>
  <c r="P26" i="36"/>
  <c r="T26" i="36" s="1"/>
  <c r="U46" i="36"/>
  <c r="Q55" i="36"/>
  <c r="U61" i="36"/>
  <c r="T61" i="36"/>
  <c r="U64" i="36"/>
  <c r="U16" i="37"/>
  <c r="T16" i="37"/>
  <c r="Q32" i="37"/>
  <c r="U34" i="37"/>
  <c r="T34" i="37"/>
  <c r="P55" i="37"/>
  <c r="U59" i="37"/>
  <c r="T59" i="37"/>
  <c r="P69" i="38"/>
  <c r="T69" i="38" s="1"/>
  <c r="U87" i="26"/>
  <c r="E87" i="26"/>
  <c r="E115" i="26" s="1"/>
  <c r="U115" i="26" s="1"/>
  <c r="T87" i="26"/>
  <c r="U42" i="27"/>
  <c r="T42" i="27"/>
  <c r="R87" i="27"/>
  <c r="T63" i="28"/>
  <c r="R87" i="28"/>
  <c r="P87" i="29"/>
  <c r="T63" i="30"/>
  <c r="T74" i="30"/>
  <c r="U73" i="30"/>
  <c r="T73" i="30"/>
  <c r="U74" i="30"/>
  <c r="U17" i="31"/>
  <c r="T17" i="31"/>
  <c r="U42" i="31"/>
  <c r="T42" i="31"/>
  <c r="T45" i="31"/>
  <c r="U71" i="31"/>
  <c r="T88" i="31"/>
  <c r="U9" i="32"/>
  <c r="U37" i="32"/>
  <c r="R87" i="32"/>
  <c r="U40" i="33"/>
  <c r="R87" i="33"/>
  <c r="T15" i="34"/>
  <c r="T45" i="34"/>
  <c r="U47" i="34"/>
  <c r="T47" i="34"/>
  <c r="U57" i="34"/>
  <c r="Q73" i="34"/>
  <c r="U96" i="34"/>
  <c r="Q17" i="35"/>
  <c r="U17" i="35" s="1"/>
  <c r="E32" i="35"/>
  <c r="U50" i="35"/>
  <c r="Q75" i="35"/>
  <c r="U75" i="35" s="1"/>
  <c r="T17" i="36"/>
  <c r="U9" i="36"/>
  <c r="T9" i="36"/>
  <c r="E32" i="36"/>
  <c r="Q35" i="36"/>
  <c r="U42" i="36"/>
  <c r="T42" i="36"/>
  <c r="U37" i="36"/>
  <c r="T37" i="36"/>
  <c r="U54" i="36"/>
  <c r="P61" i="36"/>
  <c r="U65" i="36"/>
  <c r="T65" i="36"/>
  <c r="P73" i="36"/>
  <c r="T89" i="36"/>
  <c r="U89" i="36"/>
  <c r="U95" i="36"/>
  <c r="P17" i="37"/>
  <c r="T17" i="37" s="1"/>
  <c r="P35" i="37"/>
  <c r="T35" i="37" s="1"/>
  <c r="T49" i="37"/>
  <c r="U49" i="37"/>
  <c r="Q68" i="37"/>
  <c r="U13" i="38"/>
  <c r="T13" i="38"/>
  <c r="U24" i="38"/>
  <c r="T24" i="38"/>
  <c r="Q26" i="38"/>
  <c r="U26" i="38" s="1"/>
  <c r="E42" i="38"/>
  <c r="P55" i="38"/>
  <c r="U61" i="38"/>
  <c r="T61" i="38"/>
  <c r="Q75" i="38"/>
  <c r="U75" i="38" s="1"/>
  <c r="P115" i="38"/>
  <c r="P114" i="38"/>
  <c r="U35" i="40"/>
  <c r="T35" i="40"/>
  <c r="U55" i="30"/>
  <c r="T55" i="30"/>
  <c r="U87" i="30"/>
  <c r="E87" i="30"/>
  <c r="E115" i="30" s="1"/>
  <c r="U115" i="30" s="1"/>
  <c r="T87" i="30"/>
  <c r="U32" i="31"/>
  <c r="T32" i="31"/>
  <c r="U35" i="31"/>
  <c r="T35" i="31"/>
  <c r="T71" i="32"/>
  <c r="S87" i="32"/>
  <c r="T9" i="33"/>
  <c r="T24" i="33"/>
  <c r="U63" i="33"/>
  <c r="S87" i="33"/>
  <c r="U42" i="34"/>
  <c r="T42" i="34"/>
  <c r="U37" i="34"/>
  <c r="P55" i="34"/>
  <c r="T55" i="34" s="1"/>
  <c r="U58" i="34"/>
  <c r="T58" i="34"/>
  <c r="U68" i="34"/>
  <c r="T68" i="34"/>
  <c r="T63" i="34"/>
  <c r="U87" i="34"/>
  <c r="E87" i="34"/>
  <c r="E115" i="34" s="1"/>
  <c r="U115" i="34" s="1"/>
  <c r="T87" i="34"/>
  <c r="T88" i="34"/>
  <c r="T17" i="35"/>
  <c r="U9" i="35"/>
  <c r="U37" i="35"/>
  <c r="E42" i="35"/>
  <c r="U95" i="35"/>
  <c r="T25" i="36"/>
  <c r="T45" i="36"/>
  <c r="P69" i="36"/>
  <c r="T69" i="36" s="1"/>
  <c r="U74" i="36"/>
  <c r="T74" i="36"/>
  <c r="U73" i="36"/>
  <c r="T73" i="36"/>
  <c r="T71" i="36"/>
  <c r="U71" i="36"/>
  <c r="Q73" i="36"/>
  <c r="U96" i="36"/>
  <c r="T96" i="36"/>
  <c r="Q17" i="37"/>
  <c r="U17" i="37" s="1"/>
  <c r="U19" i="37"/>
  <c r="T19" i="37"/>
  <c r="U26" i="37"/>
  <c r="T26" i="37"/>
  <c r="Q35" i="37"/>
  <c r="U35" i="37" s="1"/>
  <c r="U42" i="37"/>
  <c r="T42" i="37"/>
  <c r="U37" i="37"/>
  <c r="T37" i="37"/>
  <c r="U93" i="37"/>
  <c r="T93" i="37"/>
  <c r="U26" i="39"/>
  <c r="T26" i="39"/>
  <c r="U68" i="37"/>
  <c r="T68" i="37"/>
  <c r="U87" i="37"/>
  <c r="E87" i="37"/>
  <c r="E115" i="37" s="1"/>
  <c r="U115" i="37" s="1"/>
  <c r="T87" i="37"/>
  <c r="U94" i="37"/>
  <c r="U14" i="38"/>
  <c r="U25" i="38"/>
  <c r="U28" i="38"/>
  <c r="U32" i="38"/>
  <c r="T32" i="38"/>
  <c r="U35" i="38"/>
  <c r="T35" i="38"/>
  <c r="U53" i="38"/>
  <c r="U65" i="38"/>
  <c r="T95" i="38"/>
  <c r="U96" i="38"/>
  <c r="T15" i="39"/>
  <c r="U16" i="39"/>
  <c r="U19" i="39"/>
  <c r="T29" i="39"/>
  <c r="U30" i="39"/>
  <c r="T46" i="39"/>
  <c r="U47" i="39"/>
  <c r="T54" i="39"/>
  <c r="T57" i="39"/>
  <c r="U58" i="39"/>
  <c r="T66" i="39"/>
  <c r="U67" i="39"/>
  <c r="T71" i="39"/>
  <c r="U72" i="39"/>
  <c r="S87" i="39"/>
  <c r="T89" i="39"/>
  <c r="U90" i="39"/>
  <c r="T9" i="40"/>
  <c r="U10" i="40"/>
  <c r="T20" i="40"/>
  <c r="U21" i="40"/>
  <c r="T38" i="40"/>
  <c r="U39" i="40"/>
  <c r="T49" i="40"/>
  <c r="U50" i="40"/>
  <c r="T60" i="40"/>
  <c r="R75" i="40"/>
  <c r="U87" i="40"/>
  <c r="E87" i="40"/>
  <c r="E115" i="40" s="1"/>
  <c r="U115" i="40" s="1"/>
  <c r="T87" i="40"/>
  <c r="U88" i="40"/>
  <c r="T88" i="40"/>
  <c r="T14" i="41"/>
  <c r="U16" i="41"/>
  <c r="T16" i="41"/>
  <c r="T25" i="41"/>
  <c r="U28" i="41"/>
  <c r="R35" i="41"/>
  <c r="U40" i="41"/>
  <c r="U54" i="41"/>
  <c r="T59" i="41"/>
  <c r="Q115" i="41"/>
  <c r="Q114" i="41"/>
  <c r="T95" i="41"/>
  <c r="U75" i="42"/>
  <c r="U17" i="42"/>
  <c r="U9" i="42"/>
  <c r="T9" i="42"/>
  <c r="T31" i="42"/>
  <c r="U61" i="42"/>
  <c r="T61" i="42"/>
  <c r="T67" i="42"/>
  <c r="U90" i="42"/>
  <c r="T90" i="42"/>
  <c r="T30" i="43"/>
  <c r="U30" i="43"/>
  <c r="T47" i="43"/>
  <c r="U47" i="43"/>
  <c r="U53" i="43"/>
  <c r="U65" i="43"/>
  <c r="U31" i="45"/>
  <c r="T31" i="45"/>
  <c r="P55" i="45"/>
  <c r="T55" i="45" s="1"/>
  <c r="U35" i="48"/>
  <c r="U68" i="35"/>
  <c r="T68" i="35"/>
  <c r="U87" i="35"/>
  <c r="E87" i="35"/>
  <c r="E115" i="35" s="1"/>
  <c r="U115" i="35" s="1"/>
  <c r="T87" i="35"/>
  <c r="P87" i="37"/>
  <c r="T74" i="38"/>
  <c r="U73" i="38"/>
  <c r="T73" i="38"/>
  <c r="U74" i="38"/>
  <c r="U69" i="39"/>
  <c r="T75" i="39"/>
  <c r="U17" i="39"/>
  <c r="T17" i="39"/>
  <c r="U42" i="39"/>
  <c r="T42" i="39"/>
  <c r="U68" i="40"/>
  <c r="T68" i="40"/>
  <c r="P87" i="40"/>
  <c r="U75" i="41"/>
  <c r="U17" i="41"/>
  <c r="T17" i="41"/>
  <c r="U9" i="41"/>
  <c r="T31" i="41"/>
  <c r="U34" i="41"/>
  <c r="S35" i="41"/>
  <c r="U66" i="41"/>
  <c r="U16" i="42"/>
  <c r="U42" i="42"/>
  <c r="T42" i="42"/>
  <c r="S74" i="42"/>
  <c r="U54" i="43"/>
  <c r="T54" i="43"/>
  <c r="T58" i="43"/>
  <c r="U58" i="43"/>
  <c r="U61" i="43"/>
  <c r="T61" i="43"/>
  <c r="U66" i="43"/>
  <c r="T66" i="43"/>
  <c r="R73" i="43"/>
  <c r="U35" i="44"/>
  <c r="T35" i="44"/>
  <c r="U61" i="45"/>
  <c r="T61" i="45"/>
  <c r="Q87" i="37"/>
  <c r="U55" i="38"/>
  <c r="T55" i="38"/>
  <c r="U87" i="38"/>
  <c r="E87" i="38"/>
  <c r="E115" i="38" s="1"/>
  <c r="U115" i="38" s="1"/>
  <c r="T87" i="38"/>
  <c r="U32" i="39"/>
  <c r="T32" i="39"/>
  <c r="U35" i="39"/>
  <c r="T35" i="39"/>
  <c r="Q115" i="40"/>
  <c r="Q114" i="40"/>
  <c r="U61" i="41"/>
  <c r="T61" i="41"/>
  <c r="U67" i="41"/>
  <c r="T67" i="41"/>
  <c r="U51" i="42"/>
  <c r="T51" i="42"/>
  <c r="Q61" i="42"/>
  <c r="U68" i="42"/>
  <c r="T68" i="42"/>
  <c r="U63" i="42"/>
  <c r="T63" i="42"/>
  <c r="E68" i="42"/>
  <c r="Q35" i="43"/>
  <c r="T10" i="44"/>
  <c r="U10" i="44"/>
  <c r="T40" i="44"/>
  <c r="U40" i="44"/>
  <c r="T51" i="44"/>
  <c r="U51" i="44"/>
  <c r="T75" i="45"/>
  <c r="U17" i="45"/>
  <c r="T17" i="45"/>
  <c r="U9" i="45"/>
  <c r="T9" i="45"/>
  <c r="U34" i="45"/>
  <c r="T34" i="45"/>
  <c r="T73" i="39"/>
  <c r="U74" i="39"/>
  <c r="T74" i="39"/>
  <c r="U73" i="39"/>
  <c r="T69" i="40"/>
  <c r="U17" i="40"/>
  <c r="T17" i="40"/>
  <c r="U72" i="41"/>
  <c r="T72" i="41"/>
  <c r="U90" i="41"/>
  <c r="T90" i="41"/>
  <c r="U35" i="42"/>
  <c r="U40" i="42"/>
  <c r="T40" i="42"/>
  <c r="U29" i="43"/>
  <c r="T29" i="43"/>
  <c r="U46" i="43"/>
  <c r="T46" i="43"/>
  <c r="T72" i="43"/>
  <c r="U72" i="43"/>
  <c r="U32" i="44"/>
  <c r="T32" i="44"/>
  <c r="S87" i="37"/>
  <c r="U68" i="38"/>
  <c r="T68" i="38"/>
  <c r="Q87" i="38"/>
  <c r="U55" i="39"/>
  <c r="T55" i="39"/>
  <c r="U87" i="39"/>
  <c r="E87" i="39"/>
  <c r="E115" i="39" s="1"/>
  <c r="U115" i="39" s="1"/>
  <c r="T87" i="39"/>
  <c r="U42" i="40"/>
  <c r="T42" i="40"/>
  <c r="S87" i="40"/>
  <c r="U96" i="40"/>
  <c r="T96" i="40"/>
  <c r="U19" i="41"/>
  <c r="T19" i="41"/>
  <c r="Q69" i="41"/>
  <c r="U69" i="41" s="1"/>
  <c r="P74" i="41"/>
  <c r="U21" i="42"/>
  <c r="T21" i="42"/>
  <c r="U26" i="42"/>
  <c r="T26" i="42"/>
  <c r="T16" i="43"/>
  <c r="U16" i="43"/>
  <c r="U32" i="43"/>
  <c r="T32" i="43"/>
  <c r="Q55" i="43"/>
  <c r="U57" i="43"/>
  <c r="T57" i="43"/>
  <c r="T90" i="43"/>
  <c r="U90" i="43"/>
  <c r="T21" i="44"/>
  <c r="U21" i="44"/>
  <c r="U89" i="44"/>
  <c r="T89" i="44"/>
  <c r="U20" i="45"/>
  <c r="T20" i="45"/>
  <c r="U42" i="45"/>
  <c r="T42" i="45"/>
  <c r="U37" i="45"/>
  <c r="T37" i="45"/>
  <c r="U32" i="48"/>
  <c r="T32" i="48"/>
  <c r="P87" i="34"/>
  <c r="S87" i="35"/>
  <c r="U68" i="36"/>
  <c r="T68" i="36"/>
  <c r="Q87" i="36"/>
  <c r="T91" i="36"/>
  <c r="T11" i="37"/>
  <c r="T22" i="37"/>
  <c r="T40" i="37"/>
  <c r="T51" i="37"/>
  <c r="T63" i="37"/>
  <c r="T88" i="37"/>
  <c r="T96" i="37"/>
  <c r="T16" i="38"/>
  <c r="T19" i="38"/>
  <c r="T30" i="38"/>
  <c r="T47" i="38"/>
  <c r="T58" i="38"/>
  <c r="T67" i="38"/>
  <c r="T72" i="38"/>
  <c r="R87" i="38"/>
  <c r="T90" i="38"/>
  <c r="T10" i="39"/>
  <c r="T21" i="39"/>
  <c r="T38" i="39"/>
  <c r="T49" i="39"/>
  <c r="T60" i="39"/>
  <c r="P87" i="39"/>
  <c r="T92" i="39"/>
  <c r="T12" i="40"/>
  <c r="T23" i="40"/>
  <c r="T41" i="40"/>
  <c r="T44" i="40"/>
  <c r="T52" i="40"/>
  <c r="T64" i="40"/>
  <c r="T93" i="40"/>
  <c r="T45" i="41"/>
  <c r="U47" i="41"/>
  <c r="T47" i="41"/>
  <c r="U57" i="41"/>
  <c r="Q68" i="41"/>
  <c r="U74" i="41"/>
  <c r="T74" i="41"/>
  <c r="U73" i="41"/>
  <c r="T73" i="41"/>
  <c r="T71" i="41"/>
  <c r="Q74" i="41"/>
  <c r="U10" i="42"/>
  <c r="T10" i="42"/>
  <c r="U38" i="42"/>
  <c r="T48" i="42"/>
  <c r="U50" i="42"/>
  <c r="T50" i="42"/>
  <c r="U60" i="42"/>
  <c r="P69" i="42"/>
  <c r="T69" i="42" s="1"/>
  <c r="U87" i="42"/>
  <c r="E87" i="42"/>
  <c r="E115" i="42" s="1"/>
  <c r="U115" i="42" s="1"/>
  <c r="T87" i="42"/>
  <c r="T88" i="42"/>
  <c r="R35" i="43"/>
  <c r="U55" i="43"/>
  <c r="T55" i="43"/>
  <c r="T45" i="43"/>
  <c r="P69" i="43"/>
  <c r="T69" i="43" s="1"/>
  <c r="P73" i="43"/>
  <c r="U17" i="44"/>
  <c r="U9" i="44"/>
  <c r="T9" i="44"/>
  <c r="P35" i="44"/>
  <c r="U39" i="44"/>
  <c r="T39" i="44"/>
  <c r="R42" i="44"/>
  <c r="U50" i="44"/>
  <c r="T50" i="44"/>
  <c r="Q55" i="44"/>
  <c r="Q75" i="44"/>
  <c r="U75" i="44" s="1"/>
  <c r="Q17" i="45"/>
  <c r="E32" i="45"/>
  <c r="U48" i="45"/>
  <c r="T48" i="45"/>
  <c r="U26" i="46"/>
  <c r="T26" i="46"/>
  <c r="U74" i="33"/>
  <c r="T74" i="33"/>
  <c r="U73" i="33"/>
  <c r="T73" i="33"/>
  <c r="U75" i="34"/>
  <c r="U69" i="34"/>
  <c r="U17" i="34"/>
  <c r="T17" i="34"/>
  <c r="Q87" i="34"/>
  <c r="T63" i="35"/>
  <c r="T88" i="35"/>
  <c r="T58" i="36"/>
  <c r="T67" i="36"/>
  <c r="T72" i="36"/>
  <c r="R87" i="36"/>
  <c r="T90" i="36"/>
  <c r="T10" i="37"/>
  <c r="T21" i="37"/>
  <c r="T39" i="37"/>
  <c r="U55" i="37"/>
  <c r="T55" i="37"/>
  <c r="T50" i="37"/>
  <c r="U63" i="37"/>
  <c r="U74" i="37"/>
  <c r="T74" i="37"/>
  <c r="U73" i="37"/>
  <c r="T73" i="37"/>
  <c r="U88" i="37"/>
  <c r="T95" i="37"/>
  <c r="T15" i="38"/>
  <c r="T29" i="38"/>
  <c r="T46" i="38"/>
  <c r="T54" i="38"/>
  <c r="T57" i="38"/>
  <c r="T66" i="38"/>
  <c r="T71" i="38"/>
  <c r="S87" i="38"/>
  <c r="T89" i="38"/>
  <c r="T9" i="39"/>
  <c r="T20" i="39"/>
  <c r="T31" i="39"/>
  <c r="T34" i="39"/>
  <c r="T37" i="39"/>
  <c r="T48" i="39"/>
  <c r="T59" i="39"/>
  <c r="U68" i="39"/>
  <c r="T68" i="39"/>
  <c r="Q87" i="39"/>
  <c r="T91" i="39"/>
  <c r="T11" i="40"/>
  <c r="T22" i="40"/>
  <c r="T40" i="40"/>
  <c r="T51" i="40"/>
  <c r="T63" i="40"/>
  <c r="T92" i="40"/>
  <c r="T9" i="41"/>
  <c r="R17" i="41"/>
  <c r="T20" i="41"/>
  <c r="U29" i="41"/>
  <c r="T34" i="41"/>
  <c r="U42" i="41"/>
  <c r="T42" i="41"/>
  <c r="U37" i="41"/>
  <c r="T41" i="41"/>
  <c r="T44" i="41"/>
  <c r="U45" i="41"/>
  <c r="P55" i="41"/>
  <c r="T55" i="41" s="1"/>
  <c r="U58" i="41"/>
  <c r="T58" i="41"/>
  <c r="Q73" i="41"/>
  <c r="U87" i="41"/>
  <c r="E87" i="41"/>
  <c r="E115" i="41" s="1"/>
  <c r="T115" i="41" s="1"/>
  <c r="T87" i="41"/>
  <c r="U19" i="42"/>
  <c r="P35" i="42"/>
  <c r="T35" i="42" s="1"/>
  <c r="T37" i="42"/>
  <c r="U39" i="42"/>
  <c r="T39" i="42"/>
  <c r="T47" i="42"/>
  <c r="T59" i="42"/>
  <c r="R75" i="42"/>
  <c r="P87" i="42"/>
  <c r="U94" i="42"/>
  <c r="U14" i="43"/>
  <c r="P17" i="43"/>
  <c r="T19" i="43"/>
  <c r="U19" i="43"/>
  <c r="U25" i="43"/>
  <c r="U35" i="43"/>
  <c r="T35" i="43"/>
  <c r="S35" i="43"/>
  <c r="U38" i="43"/>
  <c r="T67" i="43"/>
  <c r="U67" i="43"/>
  <c r="Q69" i="43"/>
  <c r="U69" i="43" s="1"/>
  <c r="T73" i="43"/>
  <c r="U74" i="43"/>
  <c r="T74" i="43"/>
  <c r="U73" i="43"/>
  <c r="U71" i="43"/>
  <c r="T71" i="43"/>
  <c r="Q73" i="43"/>
  <c r="U23" i="44"/>
  <c r="U55" i="35"/>
  <c r="T55" i="35"/>
  <c r="T73" i="35"/>
  <c r="U74" i="35"/>
  <c r="T74" i="35"/>
  <c r="U73" i="35"/>
  <c r="S87" i="36"/>
  <c r="U17" i="38"/>
  <c r="T17" i="38"/>
  <c r="U42" i="38"/>
  <c r="T42" i="38"/>
  <c r="T45" i="38"/>
  <c r="U71" i="38"/>
  <c r="T88" i="38"/>
  <c r="U9" i="39"/>
  <c r="U37" i="39"/>
  <c r="R87" i="39"/>
  <c r="U55" i="40"/>
  <c r="T55" i="40"/>
  <c r="U63" i="40"/>
  <c r="U74" i="40"/>
  <c r="T74" i="40"/>
  <c r="U73" i="40"/>
  <c r="T73" i="40"/>
  <c r="U15" i="41"/>
  <c r="P26" i="41"/>
  <c r="T26" i="41" s="1"/>
  <c r="U30" i="41"/>
  <c r="T30" i="41"/>
  <c r="T48" i="41"/>
  <c r="Q55" i="41"/>
  <c r="U55" i="41" s="1"/>
  <c r="U68" i="41"/>
  <c r="T68" i="41"/>
  <c r="P87" i="41"/>
  <c r="U96" i="41"/>
  <c r="P17" i="42"/>
  <c r="T17" i="42" s="1"/>
  <c r="U20" i="42"/>
  <c r="T20" i="42"/>
  <c r="P32" i="42"/>
  <c r="U37" i="42"/>
  <c r="R42" i="42"/>
  <c r="Q68" i="42"/>
  <c r="S75" i="42"/>
  <c r="Q87" i="42"/>
  <c r="U15" i="43"/>
  <c r="T15" i="43"/>
  <c r="Q17" i="43"/>
  <c r="E26" i="43"/>
  <c r="U34" i="43"/>
  <c r="P75" i="43"/>
  <c r="T75" i="43" s="1"/>
  <c r="U89" i="43"/>
  <c r="T89" i="43"/>
  <c r="P17" i="44"/>
  <c r="T17" i="44" s="1"/>
  <c r="U20" i="44"/>
  <c r="T20" i="44"/>
  <c r="P32" i="44"/>
  <c r="U61" i="44"/>
  <c r="T61" i="44"/>
  <c r="S73" i="44"/>
  <c r="T10" i="45"/>
  <c r="E35" i="45"/>
  <c r="S87" i="43"/>
  <c r="U55" i="44"/>
  <c r="T55" i="44"/>
  <c r="S87" i="44"/>
  <c r="U90" i="44"/>
  <c r="U10" i="45"/>
  <c r="U21" i="45"/>
  <c r="U38" i="45"/>
  <c r="U49" i="45"/>
  <c r="T59" i="45"/>
  <c r="U60" i="45"/>
  <c r="U68" i="45"/>
  <c r="T68" i="45"/>
  <c r="Q87" i="45"/>
  <c r="U92" i="45"/>
  <c r="U12" i="46"/>
  <c r="U23" i="46"/>
  <c r="U28" i="46"/>
  <c r="U32" i="46"/>
  <c r="T32" i="46"/>
  <c r="U35" i="46"/>
  <c r="T35" i="46"/>
  <c r="U53" i="46"/>
  <c r="U65" i="46"/>
  <c r="U94" i="46"/>
  <c r="U22" i="47"/>
  <c r="U32" i="47"/>
  <c r="T32" i="47"/>
  <c r="U49" i="47"/>
  <c r="U57" i="47"/>
  <c r="U61" i="47"/>
  <c r="T61" i="47"/>
  <c r="S69" i="47"/>
  <c r="R87" i="47"/>
  <c r="U10" i="48"/>
  <c r="U15" i="48"/>
  <c r="U48" i="48"/>
  <c r="U61" i="48"/>
  <c r="T61" i="48"/>
  <c r="U95" i="48"/>
  <c r="T95" i="48"/>
  <c r="U15" i="49"/>
  <c r="T15" i="49"/>
  <c r="U17" i="43"/>
  <c r="T17" i="43"/>
  <c r="U42" i="43"/>
  <c r="T42" i="43"/>
  <c r="U74" i="44"/>
  <c r="T74" i="44"/>
  <c r="U73" i="44"/>
  <c r="T73" i="44"/>
  <c r="R87" i="45"/>
  <c r="R69" i="46"/>
  <c r="T93" i="46"/>
  <c r="U12" i="47"/>
  <c r="P61" i="47"/>
  <c r="U89" i="47"/>
  <c r="P32" i="48"/>
  <c r="U42" i="48"/>
  <c r="T42" i="48"/>
  <c r="U91" i="48"/>
  <c r="T91" i="48"/>
  <c r="U68" i="44"/>
  <c r="T68" i="44"/>
  <c r="U55" i="46"/>
  <c r="T55" i="46"/>
  <c r="T74" i="46"/>
  <c r="U73" i="46"/>
  <c r="T73" i="46"/>
  <c r="U74" i="46"/>
  <c r="U87" i="46"/>
  <c r="E87" i="46"/>
  <c r="E115" i="46" s="1"/>
  <c r="U115" i="46" s="1"/>
  <c r="T87" i="46"/>
  <c r="U75" i="48"/>
  <c r="U17" i="48"/>
  <c r="T9" i="48"/>
  <c r="U23" i="49"/>
  <c r="T23" i="49"/>
  <c r="U72" i="49"/>
  <c r="T72" i="49"/>
  <c r="Q55" i="48"/>
  <c r="U68" i="48"/>
  <c r="T68" i="48"/>
  <c r="U63" i="48"/>
  <c r="T92" i="48"/>
  <c r="T12" i="49"/>
  <c r="U26" i="49"/>
  <c r="T26" i="49"/>
  <c r="P42" i="49"/>
  <c r="T42" i="49" s="1"/>
  <c r="U87" i="43"/>
  <c r="E87" i="43"/>
  <c r="E115" i="43" s="1"/>
  <c r="U115" i="43" s="1"/>
  <c r="T87" i="43"/>
  <c r="U87" i="44"/>
  <c r="E87" i="44"/>
  <c r="E115" i="44" s="1"/>
  <c r="T87" i="44"/>
  <c r="U68" i="46"/>
  <c r="T68" i="46"/>
  <c r="P74" i="46"/>
  <c r="Q87" i="46"/>
  <c r="U68" i="47"/>
  <c r="T68" i="47"/>
  <c r="Q73" i="48"/>
  <c r="U59" i="49"/>
  <c r="T59" i="49"/>
  <c r="R87" i="41"/>
  <c r="R87" i="42"/>
  <c r="T10" i="43"/>
  <c r="T21" i="43"/>
  <c r="T38" i="43"/>
  <c r="T49" i="43"/>
  <c r="T60" i="43"/>
  <c r="P87" i="43"/>
  <c r="T92" i="43"/>
  <c r="T12" i="44"/>
  <c r="T23" i="44"/>
  <c r="T28" i="44"/>
  <c r="U42" i="44"/>
  <c r="T42" i="44"/>
  <c r="T45" i="44"/>
  <c r="T53" i="44"/>
  <c r="T65" i="44"/>
  <c r="T72" i="44"/>
  <c r="P87" i="44"/>
  <c r="T92" i="44"/>
  <c r="T12" i="45"/>
  <c r="T23" i="45"/>
  <c r="T40" i="45"/>
  <c r="T51" i="45"/>
  <c r="T63" i="45"/>
  <c r="U74" i="45"/>
  <c r="T74" i="45"/>
  <c r="U73" i="45"/>
  <c r="T73" i="45"/>
  <c r="T94" i="45"/>
  <c r="T69" i="46"/>
  <c r="T75" i="46"/>
  <c r="U17" i="46"/>
  <c r="T17" i="46"/>
  <c r="T14" i="46"/>
  <c r="T25" i="46"/>
  <c r="T30" i="46"/>
  <c r="T47" i="46"/>
  <c r="T58" i="46"/>
  <c r="T67" i="46"/>
  <c r="Q73" i="46"/>
  <c r="R87" i="46"/>
  <c r="T90" i="46"/>
  <c r="T96" i="46"/>
  <c r="T14" i="47"/>
  <c r="T34" i="47"/>
  <c r="T51" i="47"/>
  <c r="T59" i="47"/>
  <c r="R74" i="47"/>
  <c r="U87" i="47"/>
  <c r="E87" i="47"/>
  <c r="E115" i="47" s="1"/>
  <c r="U115" i="47" s="1"/>
  <c r="T87" i="47"/>
  <c r="T91" i="47"/>
  <c r="T10" i="48"/>
  <c r="P17" i="48"/>
  <c r="T17" i="48" s="1"/>
  <c r="T19" i="48"/>
  <c r="T25" i="48"/>
  <c r="U54" i="48"/>
  <c r="U66" i="49"/>
  <c r="T66" i="49"/>
  <c r="U90" i="49"/>
  <c r="T90" i="49"/>
  <c r="S87" i="41"/>
  <c r="U55" i="42"/>
  <c r="T55" i="42"/>
  <c r="S87" i="42"/>
  <c r="T89" i="42"/>
  <c r="T9" i="43"/>
  <c r="T20" i="43"/>
  <c r="T31" i="43"/>
  <c r="T34" i="43"/>
  <c r="T37" i="43"/>
  <c r="T48" i="43"/>
  <c r="T59" i="43"/>
  <c r="U68" i="43"/>
  <c r="T68" i="43"/>
  <c r="Q87" i="43"/>
  <c r="T91" i="43"/>
  <c r="T11" i="44"/>
  <c r="T22" i="44"/>
  <c r="T41" i="44"/>
  <c r="T44" i="44"/>
  <c r="U45" i="44"/>
  <c r="T52" i="44"/>
  <c r="T64" i="44"/>
  <c r="T71" i="44"/>
  <c r="Q87" i="44"/>
  <c r="T91" i="44"/>
  <c r="T11" i="45"/>
  <c r="T22" i="45"/>
  <c r="T39" i="45"/>
  <c r="T50" i="45"/>
  <c r="U63" i="45"/>
  <c r="U87" i="45"/>
  <c r="E87" i="45"/>
  <c r="E115" i="45" s="1"/>
  <c r="U115" i="45" s="1"/>
  <c r="T87" i="45"/>
  <c r="T93" i="45"/>
  <c r="T13" i="46"/>
  <c r="T24" i="46"/>
  <c r="T29" i="46"/>
  <c r="T46" i="46"/>
  <c r="T54" i="46"/>
  <c r="T57" i="46"/>
  <c r="T66" i="46"/>
  <c r="U72" i="46"/>
  <c r="S87" i="46"/>
  <c r="T89" i="46"/>
  <c r="U23" i="47"/>
  <c r="U26" i="47"/>
  <c r="T26" i="47"/>
  <c r="T31" i="47"/>
  <c r="U44" i="47"/>
  <c r="T50" i="47"/>
  <c r="T65" i="47"/>
  <c r="S73" i="47"/>
  <c r="P87" i="47"/>
  <c r="T16" i="48"/>
  <c r="T37" i="48"/>
  <c r="U39" i="48"/>
  <c r="T39" i="48"/>
  <c r="T59" i="48"/>
  <c r="U72" i="48"/>
  <c r="P115" i="48"/>
  <c r="P114" i="48"/>
  <c r="U61" i="49"/>
  <c r="T61" i="49"/>
  <c r="Q68" i="49"/>
  <c r="T74" i="42"/>
  <c r="U73" i="42"/>
  <c r="T73" i="42"/>
  <c r="U74" i="42"/>
  <c r="U9" i="43"/>
  <c r="U37" i="43"/>
  <c r="R87" i="43"/>
  <c r="U26" i="44"/>
  <c r="T26" i="44"/>
  <c r="T63" i="44"/>
  <c r="U71" i="44"/>
  <c r="R87" i="44"/>
  <c r="U26" i="45"/>
  <c r="T26" i="45"/>
  <c r="P87" i="45"/>
  <c r="U42" i="46"/>
  <c r="T42" i="46"/>
  <c r="T45" i="46"/>
  <c r="U61" i="46"/>
  <c r="T61" i="46"/>
  <c r="T71" i="46"/>
  <c r="T88" i="46"/>
  <c r="U17" i="47"/>
  <c r="T17" i="47"/>
  <c r="T13" i="47"/>
  <c r="E35" i="47"/>
  <c r="U42" i="47"/>
  <c r="T42" i="47"/>
  <c r="Q42" i="47"/>
  <c r="U55" i="47"/>
  <c r="T55" i="47"/>
  <c r="U45" i="47"/>
  <c r="T73" i="47"/>
  <c r="U74" i="47"/>
  <c r="T74" i="47"/>
  <c r="U73" i="47"/>
  <c r="U71" i="47"/>
  <c r="Q87" i="47"/>
  <c r="T90" i="47"/>
  <c r="U9" i="48"/>
  <c r="E26" i="48"/>
  <c r="P35" i="48"/>
  <c r="T35" i="48" s="1"/>
  <c r="U37" i="48"/>
  <c r="U50" i="48"/>
  <c r="T50" i="48"/>
  <c r="Q69" i="48"/>
  <c r="U69" i="48" s="1"/>
  <c r="E73" i="48"/>
  <c r="P26" i="49"/>
  <c r="E73" i="49"/>
  <c r="U87" i="48"/>
  <c r="E87" i="48"/>
  <c r="E115" i="48" s="1"/>
  <c r="U115" i="48" s="1"/>
  <c r="T87" i="48"/>
  <c r="U42" i="49"/>
  <c r="T50" i="49"/>
  <c r="U60" i="49"/>
  <c r="U87" i="49"/>
  <c r="E87" i="49"/>
  <c r="E115" i="49" s="1"/>
  <c r="U115" i="49" s="1"/>
  <c r="T87" i="49"/>
  <c r="T88" i="49"/>
  <c r="U96" i="49"/>
  <c r="U19" i="50"/>
  <c r="T31" i="50"/>
  <c r="T60" i="50"/>
  <c r="Q68" i="50"/>
  <c r="P73" i="50"/>
  <c r="P87" i="50"/>
  <c r="P35" i="51"/>
  <c r="U39" i="51"/>
  <c r="T39" i="51"/>
  <c r="Q42" i="51"/>
  <c r="U42" i="51" s="1"/>
  <c r="U93" i="51"/>
  <c r="T93" i="51"/>
  <c r="U32" i="49"/>
  <c r="T32" i="49"/>
  <c r="U35" i="49"/>
  <c r="T35" i="49"/>
  <c r="U55" i="49"/>
  <c r="T55" i="49"/>
  <c r="P87" i="49"/>
  <c r="U75" i="50"/>
  <c r="T75" i="50"/>
  <c r="U17" i="50"/>
  <c r="T17" i="50"/>
  <c r="U9" i="50"/>
  <c r="U26" i="50"/>
  <c r="T26" i="50"/>
  <c r="U35" i="50"/>
  <c r="T35" i="50"/>
  <c r="Q73" i="50"/>
  <c r="U26" i="51"/>
  <c r="T26" i="51"/>
  <c r="S69" i="51"/>
  <c r="P75" i="52"/>
  <c r="T75" i="52" s="1"/>
  <c r="U35" i="53"/>
  <c r="T35" i="53"/>
  <c r="Q87" i="48"/>
  <c r="T11" i="49"/>
  <c r="T22" i="49"/>
  <c r="T39" i="49"/>
  <c r="U49" i="49"/>
  <c r="Q87" i="49"/>
  <c r="U92" i="49"/>
  <c r="T92" i="49"/>
  <c r="U30" i="50"/>
  <c r="T44" i="50"/>
  <c r="U64" i="50"/>
  <c r="T64" i="50"/>
  <c r="U95" i="50"/>
  <c r="T95" i="50"/>
  <c r="U15" i="51"/>
  <c r="T15" i="51"/>
  <c r="U22" i="51"/>
  <c r="T22" i="51"/>
  <c r="P32" i="51"/>
  <c r="U68" i="51"/>
  <c r="T68" i="51"/>
  <c r="U63" i="51"/>
  <c r="S74" i="51"/>
  <c r="T23" i="53"/>
  <c r="U23" i="53"/>
  <c r="U26" i="53"/>
  <c r="T26" i="53"/>
  <c r="R87" i="48"/>
  <c r="R87" i="49"/>
  <c r="U32" i="50"/>
  <c r="T32" i="50"/>
  <c r="U40" i="50"/>
  <c r="T40" i="50"/>
  <c r="U51" i="50"/>
  <c r="T51" i="50"/>
  <c r="U61" i="50"/>
  <c r="T61" i="50"/>
  <c r="U91" i="50"/>
  <c r="T91" i="50"/>
  <c r="U11" i="51"/>
  <c r="T11" i="51"/>
  <c r="U29" i="51"/>
  <c r="T29" i="51"/>
  <c r="U26" i="52"/>
  <c r="T26" i="52"/>
  <c r="U35" i="51"/>
  <c r="T35" i="51"/>
  <c r="U46" i="51"/>
  <c r="T46" i="51"/>
  <c r="U54" i="51"/>
  <c r="T54" i="51"/>
  <c r="Q115" i="51"/>
  <c r="Q114" i="51"/>
  <c r="U14" i="52"/>
  <c r="T14" i="52"/>
  <c r="U41" i="52"/>
  <c r="T41" i="52"/>
  <c r="U74" i="49"/>
  <c r="T74" i="49"/>
  <c r="U73" i="49"/>
  <c r="T73" i="49"/>
  <c r="U88" i="49"/>
  <c r="U12" i="50"/>
  <c r="T12" i="50"/>
  <c r="U23" i="50"/>
  <c r="T23" i="50"/>
  <c r="T41" i="50"/>
  <c r="T52" i="50"/>
  <c r="Q61" i="50"/>
  <c r="P69" i="50"/>
  <c r="T69" i="50" s="1"/>
  <c r="P26" i="51"/>
  <c r="U50" i="51"/>
  <c r="T50" i="51"/>
  <c r="Q69" i="51"/>
  <c r="U69" i="51" s="1"/>
  <c r="R87" i="51"/>
  <c r="U94" i="51"/>
  <c r="T94" i="51"/>
  <c r="U32" i="52"/>
  <c r="T32" i="52"/>
  <c r="P42" i="52"/>
  <c r="T42" i="52" s="1"/>
  <c r="U52" i="52"/>
  <c r="T52" i="52"/>
  <c r="U64" i="52"/>
  <c r="T64" i="52"/>
  <c r="U55" i="48"/>
  <c r="T55" i="48"/>
  <c r="U74" i="48"/>
  <c r="T74" i="48"/>
  <c r="U73" i="48"/>
  <c r="T73" i="48"/>
  <c r="U88" i="48"/>
  <c r="T30" i="49"/>
  <c r="U37" i="49"/>
  <c r="T45" i="49"/>
  <c r="T51" i="49"/>
  <c r="T9" i="50"/>
  <c r="T20" i="50"/>
  <c r="T34" i="50"/>
  <c r="U47" i="50"/>
  <c r="U59" i="50"/>
  <c r="T59" i="50"/>
  <c r="P74" i="50"/>
  <c r="Q26" i="51"/>
  <c r="U32" i="51"/>
  <c r="T32" i="51"/>
  <c r="Q55" i="51"/>
  <c r="U57" i="51"/>
  <c r="T57" i="51"/>
  <c r="Q74" i="51"/>
  <c r="R75" i="51"/>
  <c r="U44" i="52"/>
  <c r="T44" i="52"/>
  <c r="T65" i="53"/>
  <c r="U65" i="53"/>
  <c r="P87" i="46"/>
  <c r="S87" i="47"/>
  <c r="U17" i="49"/>
  <c r="T17" i="49"/>
  <c r="T38" i="49"/>
  <c r="U45" i="49"/>
  <c r="U68" i="49"/>
  <c r="T68" i="49"/>
  <c r="T13" i="50"/>
  <c r="T24" i="50"/>
  <c r="U42" i="50"/>
  <c r="T42" i="50"/>
  <c r="U37" i="50"/>
  <c r="P55" i="50"/>
  <c r="T55" i="50" s="1"/>
  <c r="P68" i="50"/>
  <c r="P42" i="51"/>
  <c r="T51" i="51"/>
  <c r="T61" i="51"/>
  <c r="T63" i="51"/>
  <c r="U13" i="52"/>
  <c r="T13" i="52"/>
  <c r="U24" i="52"/>
  <c r="T24" i="52"/>
  <c r="Q26" i="52"/>
  <c r="U35" i="52"/>
  <c r="T35" i="52"/>
  <c r="Q68" i="52"/>
  <c r="U61" i="53"/>
  <c r="T61" i="53"/>
  <c r="U67" i="54"/>
  <c r="T67" i="54"/>
  <c r="U21" i="55"/>
  <c r="T21" i="55"/>
  <c r="T73" i="51"/>
  <c r="U74" i="51"/>
  <c r="T74" i="51"/>
  <c r="U73" i="51"/>
  <c r="T69" i="52"/>
  <c r="U17" i="52"/>
  <c r="T17" i="52"/>
  <c r="T25" i="52"/>
  <c r="T28" i="52"/>
  <c r="U42" i="52"/>
  <c r="T45" i="52"/>
  <c r="T53" i="52"/>
  <c r="U61" i="52"/>
  <c r="T61" i="52"/>
  <c r="T65" i="52"/>
  <c r="R87" i="52"/>
  <c r="T89" i="52"/>
  <c r="T94" i="52"/>
  <c r="U12" i="53"/>
  <c r="T31" i="53"/>
  <c r="U40" i="53"/>
  <c r="U47" i="53"/>
  <c r="U58" i="53"/>
  <c r="P75" i="53"/>
  <c r="T75" i="53" s="1"/>
  <c r="U96" i="53"/>
  <c r="T96" i="53"/>
  <c r="U58" i="54"/>
  <c r="T58" i="54"/>
  <c r="U106" i="55"/>
  <c r="T106" i="55"/>
  <c r="U68" i="50"/>
  <c r="T68" i="50"/>
  <c r="Q87" i="50"/>
  <c r="U55" i="51"/>
  <c r="T55" i="51"/>
  <c r="U87" i="51"/>
  <c r="E87" i="51"/>
  <c r="E115" i="51" s="1"/>
  <c r="U115" i="51" s="1"/>
  <c r="T87" i="51"/>
  <c r="U74" i="52"/>
  <c r="T74" i="52"/>
  <c r="U73" i="52"/>
  <c r="T73" i="52"/>
  <c r="U71" i="52"/>
  <c r="S87" i="52"/>
  <c r="U48" i="53"/>
  <c r="T48" i="53"/>
  <c r="P55" i="53"/>
  <c r="U87" i="53"/>
  <c r="E87" i="53"/>
  <c r="E115" i="53" s="1"/>
  <c r="T115" i="53" s="1"/>
  <c r="T87" i="53"/>
  <c r="T88" i="53"/>
  <c r="U30" i="54"/>
  <c r="T30" i="54"/>
  <c r="U60" i="55"/>
  <c r="T60" i="55"/>
  <c r="P73" i="55"/>
  <c r="R87" i="50"/>
  <c r="P87" i="51"/>
  <c r="R69" i="52"/>
  <c r="T93" i="52"/>
  <c r="U16" i="53"/>
  <c r="U30" i="53"/>
  <c r="Q55" i="54"/>
  <c r="U61" i="54"/>
  <c r="T61" i="54"/>
  <c r="Q74" i="54"/>
  <c r="Q32" i="55"/>
  <c r="U32" i="55" s="1"/>
  <c r="U35" i="55"/>
  <c r="T35" i="55"/>
  <c r="Q42" i="55"/>
  <c r="P68" i="55"/>
  <c r="U55" i="52"/>
  <c r="T55" i="52"/>
  <c r="E17" i="53"/>
  <c r="U32" i="53"/>
  <c r="T32" i="53"/>
  <c r="U72" i="53"/>
  <c r="T72" i="53"/>
  <c r="T35" i="54"/>
  <c r="U72" i="54"/>
  <c r="T72" i="54"/>
  <c r="U10" i="55"/>
  <c r="T10" i="55"/>
  <c r="U100" i="55"/>
  <c r="T100" i="55"/>
  <c r="U111" i="48"/>
  <c r="T111" i="48"/>
  <c r="U92" i="55"/>
  <c r="T92" i="55"/>
  <c r="T66" i="51"/>
  <c r="T71" i="51"/>
  <c r="S87" i="51"/>
  <c r="T89" i="51"/>
  <c r="T9" i="52"/>
  <c r="T20" i="52"/>
  <c r="T31" i="52"/>
  <c r="T34" i="52"/>
  <c r="T37" i="52"/>
  <c r="T48" i="52"/>
  <c r="T59" i="52"/>
  <c r="U68" i="52"/>
  <c r="T68" i="52"/>
  <c r="T87" i="52"/>
  <c r="U87" i="52"/>
  <c r="E87" i="52"/>
  <c r="E115" i="52" s="1"/>
  <c r="U115" i="52" s="1"/>
  <c r="T88" i="52"/>
  <c r="T20" i="53"/>
  <c r="T25" i="53"/>
  <c r="U55" i="53"/>
  <c r="T55" i="53"/>
  <c r="U90" i="54"/>
  <c r="T90" i="54"/>
  <c r="T32" i="55"/>
  <c r="E82" i="11"/>
  <c r="U98" i="55"/>
  <c r="T98" i="55"/>
  <c r="T63" i="50"/>
  <c r="T74" i="50"/>
  <c r="U73" i="50"/>
  <c r="T73" i="50"/>
  <c r="U74" i="50"/>
  <c r="T94" i="50"/>
  <c r="U17" i="51"/>
  <c r="T17" i="51"/>
  <c r="T14" i="51"/>
  <c r="T25" i="51"/>
  <c r="T28" i="51"/>
  <c r="T42" i="51"/>
  <c r="T45" i="51"/>
  <c r="T53" i="51"/>
  <c r="T65" i="51"/>
  <c r="U71" i="51"/>
  <c r="T88" i="51"/>
  <c r="T96" i="51"/>
  <c r="U9" i="52"/>
  <c r="T16" i="52"/>
  <c r="T19" i="52"/>
  <c r="T30" i="52"/>
  <c r="U37" i="52"/>
  <c r="T47" i="52"/>
  <c r="T58" i="52"/>
  <c r="T67" i="52"/>
  <c r="T71" i="52"/>
  <c r="T90" i="52"/>
  <c r="U96" i="52"/>
  <c r="T13" i="53"/>
  <c r="T34" i="53"/>
  <c r="T41" i="53"/>
  <c r="U49" i="53"/>
  <c r="T49" i="53"/>
  <c r="U60" i="53"/>
  <c r="T60" i="53"/>
  <c r="U67" i="53"/>
  <c r="U88" i="53"/>
  <c r="U90" i="53"/>
  <c r="T90" i="53"/>
  <c r="U16" i="54"/>
  <c r="T16" i="54"/>
  <c r="U47" i="54"/>
  <c r="T47" i="54"/>
  <c r="P17" i="55"/>
  <c r="U49" i="55"/>
  <c r="T49" i="55"/>
  <c r="U61" i="55"/>
  <c r="T61" i="55"/>
  <c r="U108" i="55"/>
  <c r="T108" i="55"/>
  <c r="U63" i="50"/>
  <c r="U87" i="50"/>
  <c r="E87" i="50"/>
  <c r="E115" i="50" s="1"/>
  <c r="U115" i="50" s="1"/>
  <c r="T87" i="50"/>
  <c r="U45" i="51"/>
  <c r="U88" i="51"/>
  <c r="Q87" i="52"/>
  <c r="U69" i="53"/>
  <c r="T69" i="53"/>
  <c r="U75" i="53"/>
  <c r="U17" i="53"/>
  <c r="T17" i="53"/>
  <c r="U9" i="53"/>
  <c r="U19" i="53"/>
  <c r="T24" i="53"/>
  <c r="U42" i="53"/>
  <c r="T42" i="53"/>
  <c r="U37" i="53"/>
  <c r="E68" i="53"/>
  <c r="P17" i="54"/>
  <c r="U19" i="54"/>
  <c r="T19" i="54"/>
  <c r="U26" i="54"/>
  <c r="T26" i="54"/>
  <c r="U32" i="54"/>
  <c r="T32" i="54"/>
  <c r="Q35" i="54"/>
  <c r="U35" i="54" s="1"/>
  <c r="P75" i="54"/>
  <c r="T75" i="54" s="1"/>
  <c r="Q35" i="55"/>
  <c r="U38" i="55"/>
  <c r="T38" i="55"/>
  <c r="R87" i="54"/>
  <c r="U26" i="55"/>
  <c r="T26" i="55"/>
  <c r="P87" i="55"/>
  <c r="E82" i="32"/>
  <c r="E82" i="16"/>
  <c r="S87" i="54"/>
  <c r="U68" i="55"/>
  <c r="T68" i="55"/>
  <c r="Q87" i="55"/>
  <c r="E82" i="7"/>
  <c r="E82" i="6"/>
  <c r="P87" i="52"/>
  <c r="U74" i="53"/>
  <c r="T74" i="53"/>
  <c r="U73" i="53"/>
  <c r="T73" i="53"/>
  <c r="T69" i="54"/>
  <c r="U75" i="54"/>
  <c r="U69" i="54"/>
  <c r="U17" i="54"/>
  <c r="T17" i="54"/>
  <c r="U42" i="54"/>
  <c r="T42" i="54"/>
  <c r="R87" i="55"/>
  <c r="E82" i="54"/>
  <c r="E82" i="51"/>
  <c r="E82" i="50"/>
  <c r="E82" i="22"/>
  <c r="E82" i="8"/>
  <c r="E82" i="4"/>
  <c r="S97" i="55"/>
  <c r="P87" i="53"/>
  <c r="T92" i="53"/>
  <c r="T12" i="54"/>
  <c r="T23" i="54"/>
  <c r="T40" i="54"/>
  <c r="T51" i="54"/>
  <c r="T63" i="54"/>
  <c r="T74" i="54"/>
  <c r="U73" i="54"/>
  <c r="T73" i="54"/>
  <c r="U74" i="54"/>
  <c r="T94" i="54"/>
  <c r="U69" i="55"/>
  <c r="T75" i="55"/>
  <c r="T69" i="55"/>
  <c r="U17" i="55"/>
  <c r="T17" i="55"/>
  <c r="T14" i="55"/>
  <c r="T25" i="55"/>
  <c r="T28" i="55"/>
  <c r="U42" i="55"/>
  <c r="T42" i="55"/>
  <c r="T45" i="55"/>
  <c r="T53" i="55"/>
  <c r="T65" i="55"/>
  <c r="T88" i="55"/>
  <c r="T96" i="55"/>
  <c r="E82" i="1"/>
  <c r="E82" i="52"/>
  <c r="E82" i="47"/>
  <c r="E82" i="44"/>
  <c r="E82" i="38"/>
  <c r="E82" i="24"/>
  <c r="E82" i="9"/>
  <c r="T99" i="1"/>
  <c r="T107" i="1"/>
  <c r="M114" i="54"/>
  <c r="S114" i="54" s="1"/>
  <c r="S97" i="54"/>
  <c r="T59" i="53"/>
  <c r="U68" i="53"/>
  <c r="T68" i="53"/>
  <c r="Q87" i="53"/>
  <c r="T91" i="53"/>
  <c r="T11" i="54"/>
  <c r="T22" i="54"/>
  <c r="T39" i="54"/>
  <c r="U55" i="54"/>
  <c r="T55" i="54"/>
  <c r="T50" i="54"/>
  <c r="T87" i="54"/>
  <c r="U87" i="54"/>
  <c r="E87" i="54"/>
  <c r="E115" i="54" s="1"/>
  <c r="U115" i="54" s="1"/>
  <c r="T93" i="54"/>
  <c r="T13" i="55"/>
  <c r="T24" i="55"/>
  <c r="T41" i="55"/>
  <c r="T44" i="55"/>
  <c r="T52" i="55"/>
  <c r="T64" i="55"/>
  <c r="T95" i="55"/>
  <c r="E82" i="53"/>
  <c r="E82" i="48"/>
  <c r="E82" i="25"/>
  <c r="T110" i="51"/>
  <c r="U110" i="51"/>
  <c r="R87" i="53"/>
  <c r="T10" i="54"/>
  <c r="T21" i="54"/>
  <c r="P87" i="54"/>
  <c r="T92" i="54"/>
  <c r="T12" i="55"/>
  <c r="T23" i="55"/>
  <c r="T40" i="55"/>
  <c r="T51" i="55"/>
  <c r="T63" i="55"/>
  <c r="T73" i="55"/>
  <c r="U74" i="55"/>
  <c r="T74" i="55"/>
  <c r="U73" i="55"/>
  <c r="T94" i="55"/>
  <c r="E82" i="45"/>
  <c r="E82" i="40"/>
  <c r="E82" i="36"/>
  <c r="E82" i="33"/>
  <c r="E82" i="30"/>
  <c r="E82" i="14"/>
  <c r="U107" i="48"/>
  <c r="T107" i="48"/>
  <c r="S87" i="53"/>
  <c r="U68" i="54"/>
  <c r="T68" i="54"/>
  <c r="Q87" i="54"/>
  <c r="U55" i="55"/>
  <c r="T55" i="55"/>
  <c r="U63" i="55"/>
  <c r="U87" i="55"/>
  <c r="E87" i="55"/>
  <c r="E115" i="55" s="1"/>
  <c r="U115" i="55" s="1"/>
  <c r="T87" i="55"/>
  <c r="E82" i="41"/>
  <c r="E82" i="31"/>
  <c r="E82" i="15"/>
  <c r="E82" i="12"/>
  <c r="E114" i="19"/>
  <c r="U98" i="54"/>
  <c r="U106" i="54"/>
  <c r="T98" i="53"/>
  <c r="T106" i="53"/>
  <c r="T102" i="52"/>
  <c r="T112" i="51"/>
  <c r="T99" i="50"/>
  <c r="T101" i="50"/>
  <c r="T105" i="50"/>
  <c r="T107" i="50"/>
  <c r="T109" i="50"/>
  <c r="U104" i="49"/>
  <c r="U112" i="49"/>
  <c r="M114" i="49"/>
  <c r="S114" i="49" s="1"/>
  <c r="T101" i="46"/>
  <c r="T105" i="46"/>
  <c r="U111" i="46"/>
  <c r="U107" i="45"/>
  <c r="T100" i="42"/>
  <c r="U104" i="41"/>
  <c r="T98" i="40"/>
  <c r="U109" i="39"/>
  <c r="T111" i="39"/>
  <c r="U105" i="38"/>
  <c r="T112" i="38"/>
  <c r="S97" i="37"/>
  <c r="U103" i="37"/>
  <c r="T105" i="37"/>
  <c r="U111" i="37"/>
  <c r="R97" i="35"/>
  <c r="U105" i="35"/>
  <c r="T108" i="34"/>
  <c r="T109" i="33"/>
  <c r="U110" i="31"/>
  <c r="L114" i="30"/>
  <c r="R114" i="30" s="1"/>
  <c r="U99" i="28"/>
  <c r="T100" i="26"/>
  <c r="T104" i="26"/>
  <c r="T106" i="18"/>
  <c r="U106" i="18"/>
  <c r="R97" i="48"/>
  <c r="T104" i="47"/>
  <c r="T108" i="47"/>
  <c r="U103" i="46"/>
  <c r="U100" i="44"/>
  <c r="U104" i="44"/>
  <c r="U108" i="44"/>
  <c r="T110" i="44"/>
  <c r="T100" i="43"/>
  <c r="T111" i="43"/>
  <c r="U102" i="42"/>
  <c r="T104" i="42"/>
  <c r="T102" i="41"/>
  <c r="T103" i="39"/>
  <c r="T102" i="35"/>
  <c r="T110" i="35"/>
  <c r="T104" i="34"/>
  <c r="T112" i="34"/>
  <c r="T105" i="33"/>
  <c r="R97" i="31"/>
  <c r="M114" i="30"/>
  <c r="S114" i="30" s="1"/>
  <c r="T111" i="52"/>
  <c r="T104" i="51"/>
  <c r="T108" i="51"/>
  <c r="T101" i="49"/>
  <c r="T109" i="49"/>
  <c r="T99" i="48"/>
  <c r="T103" i="48"/>
  <c r="U109" i="48"/>
  <c r="T100" i="47"/>
  <c r="U106" i="47"/>
  <c r="T108" i="46"/>
  <c r="T98" i="44"/>
  <c r="T102" i="44"/>
  <c r="T106" i="44"/>
  <c r="T107" i="43"/>
  <c r="U98" i="41"/>
  <c r="T99" i="39"/>
  <c r="U101" i="39"/>
  <c r="T100" i="37"/>
  <c r="T108" i="37"/>
  <c r="U99" i="36"/>
  <c r="T106" i="36"/>
  <c r="T110" i="36"/>
  <c r="U102" i="34"/>
  <c r="U110" i="34"/>
  <c r="S97" i="33"/>
  <c r="T101" i="33"/>
  <c r="T98" i="32"/>
  <c r="T104" i="32"/>
  <c r="T106" i="32"/>
  <c r="U112" i="32"/>
  <c r="T99" i="31"/>
  <c r="T107" i="31"/>
  <c r="U103" i="29"/>
  <c r="U111" i="29"/>
  <c r="T106" i="28"/>
  <c r="T110" i="28"/>
  <c r="U105" i="27"/>
  <c r="T107" i="27"/>
  <c r="U109" i="26"/>
  <c r="T105" i="25"/>
  <c r="L114" i="25"/>
  <c r="R114" i="25" s="1"/>
  <c r="U103" i="23"/>
  <c r="T103" i="23"/>
  <c r="L114" i="50"/>
  <c r="R114" i="50" s="1"/>
  <c r="T101" i="54"/>
  <c r="T109" i="54"/>
  <c r="U103" i="53"/>
  <c r="U111" i="53"/>
  <c r="U105" i="52"/>
  <c r="U102" i="50"/>
  <c r="U110" i="50"/>
  <c r="U103" i="49"/>
  <c r="U111" i="49"/>
  <c r="T106" i="48"/>
  <c r="E97" i="47"/>
  <c r="T97" i="47" s="1"/>
  <c r="T103" i="47"/>
  <c r="U110" i="46"/>
  <c r="T110" i="43"/>
  <c r="T104" i="25"/>
  <c r="U104" i="25"/>
  <c r="T103" i="52"/>
  <c r="U102" i="46"/>
  <c r="U100" i="45"/>
  <c r="U109" i="44"/>
  <c r="E97" i="44"/>
  <c r="E114" i="44" s="1"/>
  <c r="T99" i="43"/>
  <c r="U101" i="42"/>
  <c r="U103" i="42"/>
  <c r="T101" i="41"/>
  <c r="T106" i="40"/>
  <c r="U104" i="39"/>
  <c r="T102" i="36"/>
  <c r="R97" i="26"/>
  <c r="T109" i="24"/>
  <c r="U109" i="24"/>
  <c r="L114" i="17"/>
  <c r="R114" i="17" s="1"/>
  <c r="R97" i="17"/>
  <c r="E97" i="32"/>
  <c r="U103" i="32"/>
  <c r="U111" i="32"/>
  <c r="U102" i="29"/>
  <c r="U110" i="29"/>
  <c r="T105" i="28"/>
  <c r="U104" i="27"/>
  <c r="U106" i="27"/>
  <c r="S97" i="26"/>
  <c r="U110" i="26"/>
  <c r="S97" i="25"/>
  <c r="T101" i="22"/>
  <c r="U101" i="22"/>
  <c r="T98" i="20"/>
  <c r="U98" i="20"/>
  <c r="T108" i="18"/>
  <c r="U108" i="18"/>
  <c r="T101" i="24"/>
  <c r="T101" i="23"/>
  <c r="U100" i="21"/>
  <c r="T98" i="19"/>
  <c r="T100" i="19"/>
  <c r="T108" i="19"/>
  <c r="L114" i="16"/>
  <c r="R114" i="16" s="1"/>
  <c r="U105" i="15"/>
  <c r="U107" i="15"/>
  <c r="T99" i="13"/>
  <c r="U103" i="13"/>
  <c r="U111" i="13"/>
  <c r="L114" i="12"/>
  <c r="R114" i="12" s="1"/>
  <c r="T109" i="11"/>
  <c r="U98" i="9"/>
  <c r="U106" i="9"/>
  <c r="U103" i="7"/>
  <c r="U108" i="6"/>
  <c r="S97" i="23"/>
  <c r="E97" i="18"/>
  <c r="U97" i="18" s="1"/>
  <c r="S97" i="10"/>
  <c r="S97" i="5"/>
  <c r="R97" i="3"/>
  <c r="U107" i="20"/>
  <c r="R97" i="19"/>
  <c r="R97" i="18"/>
  <c r="U98" i="17"/>
  <c r="S97" i="16"/>
  <c r="U100" i="12"/>
  <c r="T103" i="9"/>
  <c r="U111" i="6"/>
  <c r="E97" i="20"/>
  <c r="E114" i="20" s="1"/>
  <c r="T114" i="20" s="1"/>
  <c r="T104" i="10"/>
  <c r="T106" i="10"/>
  <c r="U110" i="10"/>
  <c r="U104" i="8"/>
  <c r="U112" i="8"/>
  <c r="S97" i="6"/>
  <c r="U100" i="5"/>
  <c r="T102" i="5"/>
  <c r="U108" i="5"/>
  <c r="T110" i="5"/>
  <c r="U102" i="3"/>
  <c r="T104" i="3"/>
  <c r="U110" i="3"/>
  <c r="T112" i="3"/>
  <c r="S97" i="2"/>
  <c r="U99" i="2"/>
  <c r="T101" i="2"/>
  <c r="U109" i="2"/>
  <c r="T111" i="2"/>
  <c r="E97" i="12"/>
  <c r="E114" i="12" s="1"/>
  <c r="U114" i="12" s="1"/>
  <c r="U102" i="10"/>
  <c r="M114" i="9"/>
  <c r="S114" i="9" s="1"/>
  <c r="T111" i="7"/>
  <c r="U103" i="2"/>
  <c r="S97" i="17"/>
  <c r="L114" i="14"/>
  <c r="R114" i="14" s="1"/>
  <c r="T101" i="13"/>
  <c r="T111" i="11"/>
  <c r="E97" i="10"/>
  <c r="U97" i="10" s="1"/>
  <c r="U104" i="9"/>
  <c r="U112" i="9"/>
  <c r="T105" i="7"/>
  <c r="U109" i="7"/>
  <c r="T110" i="6"/>
  <c r="T112" i="6"/>
  <c r="T115" i="47"/>
  <c r="T115" i="45"/>
  <c r="T115" i="20"/>
  <c r="T115" i="18"/>
  <c r="U115" i="14"/>
  <c r="T115" i="10"/>
  <c r="T115" i="37"/>
  <c r="U115" i="36"/>
  <c r="T115" i="34"/>
  <c r="T115" i="3"/>
  <c r="T115" i="46"/>
  <c r="T115" i="32"/>
  <c r="T115" i="19"/>
  <c r="T115" i="30"/>
  <c r="T115" i="16"/>
  <c r="T115" i="42"/>
  <c r="U115" i="41"/>
  <c r="T115" i="38"/>
  <c r="T115" i="27"/>
  <c r="T115" i="24"/>
  <c r="T115" i="11"/>
  <c r="T115" i="51"/>
  <c r="T115" i="8"/>
  <c r="T115" i="35"/>
  <c r="T115" i="26"/>
  <c r="U104" i="54"/>
  <c r="T104" i="54"/>
  <c r="U112" i="54"/>
  <c r="T112" i="54"/>
  <c r="U98" i="51"/>
  <c r="T98" i="51"/>
  <c r="E97" i="51"/>
  <c r="U103" i="50"/>
  <c r="T103" i="50"/>
  <c r="U111" i="50"/>
  <c r="T111" i="50"/>
  <c r="E97" i="49"/>
  <c r="U100" i="49"/>
  <c r="T100" i="49"/>
  <c r="U108" i="49"/>
  <c r="T108" i="49"/>
  <c r="U101" i="43"/>
  <c r="T101" i="43"/>
  <c r="T108" i="41"/>
  <c r="U108" i="41"/>
  <c r="U102" i="1"/>
  <c r="T102" i="1"/>
  <c r="U110" i="1"/>
  <c r="T110" i="1"/>
  <c r="U102" i="55"/>
  <c r="T102" i="55"/>
  <c r="U110" i="55"/>
  <c r="T110" i="55"/>
  <c r="U101" i="53"/>
  <c r="E97" i="53"/>
  <c r="T101" i="53"/>
  <c r="U109" i="53"/>
  <c r="T109" i="53"/>
  <c r="U99" i="42"/>
  <c r="T99" i="42"/>
  <c r="U106" i="39"/>
  <c r="T106" i="39"/>
  <c r="U106" i="52"/>
  <c r="T106" i="52"/>
  <c r="U112" i="45"/>
  <c r="T112" i="45"/>
  <c r="T97" i="44"/>
  <c r="T100" i="41"/>
  <c r="U100" i="41"/>
  <c r="E114" i="47"/>
  <c r="U97" i="47"/>
  <c r="U104" i="45"/>
  <c r="T104" i="45"/>
  <c r="T115" i="44"/>
  <c r="U115" i="44"/>
  <c r="U101" i="35"/>
  <c r="T101" i="35"/>
  <c r="U109" i="35"/>
  <c r="T109" i="35"/>
  <c r="U99" i="54"/>
  <c r="T99" i="54"/>
  <c r="U107" i="54"/>
  <c r="T107" i="54"/>
  <c r="U98" i="52"/>
  <c r="T98" i="52"/>
  <c r="E97" i="52"/>
  <c r="U109" i="52"/>
  <c r="T109" i="52"/>
  <c r="U110" i="47"/>
  <c r="T110" i="47"/>
  <c r="E97" i="39"/>
  <c r="U98" i="39"/>
  <c r="T98" i="39"/>
  <c r="U105" i="1"/>
  <c r="T105" i="1"/>
  <c r="E97" i="55"/>
  <c r="U99" i="55"/>
  <c r="T99" i="55"/>
  <c r="U107" i="55"/>
  <c r="T107" i="55"/>
  <c r="U104" i="53"/>
  <c r="T104" i="53"/>
  <c r="U112" i="53"/>
  <c r="T112" i="53"/>
  <c r="U105" i="48"/>
  <c r="T105" i="48"/>
  <c r="U102" i="47"/>
  <c r="T102" i="47"/>
  <c r="U107" i="46"/>
  <c r="T107" i="46"/>
  <c r="U102" i="38"/>
  <c r="T102" i="38"/>
  <c r="T115" i="33"/>
  <c r="U115" i="33"/>
  <c r="T97" i="32"/>
  <c r="E114" i="32"/>
  <c r="U97" i="32"/>
  <c r="S97" i="32"/>
  <c r="M114" i="32"/>
  <c r="S114" i="32" s="1"/>
  <c r="E97" i="1"/>
  <c r="M114" i="1"/>
  <c r="S114" i="1" s="1"/>
  <c r="S97" i="1"/>
  <c r="T115" i="54"/>
  <c r="U115" i="53"/>
  <c r="L114" i="49"/>
  <c r="R114" i="49" s="1"/>
  <c r="R97" i="49"/>
  <c r="U99" i="46"/>
  <c r="T99" i="46"/>
  <c r="U112" i="33"/>
  <c r="T112" i="33"/>
  <c r="U101" i="52"/>
  <c r="T101" i="52"/>
  <c r="U106" i="51"/>
  <c r="T106" i="51"/>
  <c r="E97" i="48"/>
  <c r="M114" i="48"/>
  <c r="S114" i="48" s="1"/>
  <c r="S97" i="48"/>
  <c r="U107" i="42"/>
  <c r="T107" i="42"/>
  <c r="L114" i="33"/>
  <c r="R114" i="33" s="1"/>
  <c r="R97" i="33"/>
  <c r="U112" i="23"/>
  <c r="T112" i="23"/>
  <c r="T102" i="21"/>
  <c r="U102" i="21"/>
  <c r="U99" i="16"/>
  <c r="T99" i="16"/>
  <c r="T100" i="1"/>
  <c r="T108" i="1"/>
  <c r="T115" i="1"/>
  <c r="T105" i="55"/>
  <c r="T102" i="54"/>
  <c r="T110" i="54"/>
  <c r="T99" i="53"/>
  <c r="T107" i="53"/>
  <c r="T104" i="52"/>
  <c r="T112" i="52"/>
  <c r="T101" i="51"/>
  <c r="T109" i="51"/>
  <c r="E97" i="50"/>
  <c r="T98" i="50"/>
  <c r="T106" i="50"/>
  <c r="T115" i="48"/>
  <c r="T99" i="45"/>
  <c r="U99" i="37"/>
  <c r="T99" i="37"/>
  <c r="U107" i="37"/>
  <c r="T107" i="37"/>
  <c r="U110" i="33"/>
  <c r="T110" i="33"/>
  <c r="T102" i="31"/>
  <c r="U102" i="31"/>
  <c r="E97" i="31"/>
  <c r="T104" i="29"/>
  <c r="U104" i="29"/>
  <c r="T112" i="29"/>
  <c r="U112" i="29"/>
  <c r="E114" i="24"/>
  <c r="U97" i="24"/>
  <c r="T97" i="24"/>
  <c r="M114" i="24"/>
  <c r="S114" i="24" s="1"/>
  <c r="S97" i="24"/>
  <c r="U100" i="24"/>
  <c r="T100" i="24"/>
  <c r="L114" i="23"/>
  <c r="R114" i="23" s="1"/>
  <c r="R97" i="23"/>
  <c r="U112" i="22"/>
  <c r="T112" i="22"/>
  <c r="U100" i="40"/>
  <c r="T100" i="40"/>
  <c r="U106" i="34"/>
  <c r="T106" i="34"/>
  <c r="U111" i="21"/>
  <c r="T111" i="21"/>
  <c r="L114" i="53"/>
  <c r="R114" i="53" s="1"/>
  <c r="M114" i="52"/>
  <c r="S114" i="52" s="1"/>
  <c r="R97" i="44"/>
  <c r="L114" i="44"/>
  <c r="R114" i="44" s="1"/>
  <c r="L114" i="41"/>
  <c r="R114" i="41" s="1"/>
  <c r="R97" i="37"/>
  <c r="L114" i="37"/>
  <c r="R114" i="37" s="1"/>
  <c r="U108" i="33"/>
  <c r="T108" i="33"/>
  <c r="U110" i="27"/>
  <c r="T110" i="27"/>
  <c r="L114" i="54"/>
  <c r="R114" i="54" s="1"/>
  <c r="M114" i="53"/>
  <c r="S114" i="53" s="1"/>
  <c r="T103" i="51"/>
  <c r="T111" i="51"/>
  <c r="T100" i="50"/>
  <c r="T108" i="50"/>
  <c r="T105" i="49"/>
  <c r="T102" i="48"/>
  <c r="T110" i="48"/>
  <c r="T99" i="47"/>
  <c r="T107" i="47"/>
  <c r="T104" i="46"/>
  <c r="T112" i="46"/>
  <c r="L114" i="46"/>
  <c r="R114" i="46" s="1"/>
  <c r="T101" i="45"/>
  <c r="T109" i="45"/>
  <c r="S97" i="44"/>
  <c r="M114" i="44"/>
  <c r="S114" i="44" s="1"/>
  <c r="T98" i="43"/>
  <c r="E97" i="43"/>
  <c r="U103" i="41"/>
  <c r="T103" i="41"/>
  <c r="U111" i="41"/>
  <c r="T111" i="41"/>
  <c r="U102" i="39"/>
  <c r="U107" i="26"/>
  <c r="T107" i="26"/>
  <c r="U99" i="47"/>
  <c r="E97" i="45"/>
  <c r="U112" i="44"/>
  <c r="T112" i="44"/>
  <c r="U98" i="42"/>
  <c r="T98" i="42"/>
  <c r="E97" i="42"/>
  <c r="U106" i="42"/>
  <c r="T106" i="42"/>
  <c r="U105" i="39"/>
  <c r="T105" i="39"/>
  <c r="T111" i="38"/>
  <c r="E97" i="36"/>
  <c r="S97" i="36"/>
  <c r="M114" i="36"/>
  <c r="S114" i="36" s="1"/>
  <c r="T105" i="36"/>
  <c r="U100" i="33"/>
  <c r="T100" i="33"/>
  <c r="U102" i="27"/>
  <c r="T102" i="27"/>
  <c r="U108" i="25"/>
  <c r="T108" i="25"/>
  <c r="E97" i="54"/>
  <c r="T100" i="52"/>
  <c r="T108" i="52"/>
  <c r="T115" i="52"/>
  <c r="T104" i="48"/>
  <c r="T112" i="48"/>
  <c r="T101" i="47"/>
  <c r="T109" i="47"/>
  <c r="E97" i="46"/>
  <c r="T98" i="46"/>
  <c r="T106" i="46"/>
  <c r="R97" i="45"/>
  <c r="T103" i="45"/>
  <c r="T111" i="45"/>
  <c r="T102" i="43"/>
  <c r="L114" i="40"/>
  <c r="R114" i="40" s="1"/>
  <c r="R97" i="40"/>
  <c r="M114" i="39"/>
  <c r="S114" i="39" s="1"/>
  <c r="S97" i="39"/>
  <c r="T103" i="38"/>
  <c r="U98" i="35"/>
  <c r="T98" i="35"/>
  <c r="E97" i="35"/>
  <c r="U106" i="35"/>
  <c r="T106" i="35"/>
  <c r="T105" i="32"/>
  <c r="U105" i="32"/>
  <c r="T107" i="30"/>
  <c r="U107" i="30"/>
  <c r="U115" i="29"/>
  <c r="T115" i="29"/>
  <c r="U98" i="34"/>
  <c r="T98" i="34"/>
  <c r="E97" i="34"/>
  <c r="U98" i="43"/>
  <c r="U106" i="43"/>
  <c r="U109" i="43"/>
  <c r="T109" i="43"/>
  <c r="E97" i="40"/>
  <c r="U105" i="40"/>
  <c r="U108" i="40"/>
  <c r="T108" i="40"/>
  <c r="U107" i="38"/>
  <c r="U110" i="38"/>
  <c r="T110" i="38"/>
  <c r="U101" i="36"/>
  <c r="U104" i="36"/>
  <c r="T104" i="36"/>
  <c r="U109" i="36"/>
  <c r="U112" i="36"/>
  <c r="T112" i="36"/>
  <c r="U103" i="34"/>
  <c r="T103" i="34"/>
  <c r="U111" i="34"/>
  <c r="T111" i="34"/>
  <c r="U103" i="33"/>
  <c r="T103" i="33"/>
  <c r="L114" i="32"/>
  <c r="R114" i="32" s="1"/>
  <c r="R97" i="32"/>
  <c r="U99" i="26"/>
  <c r="T99" i="26"/>
  <c r="T99" i="44"/>
  <c r="T107" i="44"/>
  <c r="T104" i="43"/>
  <c r="T112" i="43"/>
  <c r="E97" i="41"/>
  <c r="T106" i="41"/>
  <c r="T103" i="40"/>
  <c r="T111" i="40"/>
  <c r="T100" i="39"/>
  <c r="T115" i="39"/>
  <c r="E97" i="33"/>
  <c r="U100" i="32"/>
  <c r="T100" i="32"/>
  <c r="U102" i="30"/>
  <c r="T102" i="30"/>
  <c r="E97" i="28"/>
  <c r="S97" i="28"/>
  <c r="M114" i="28"/>
  <c r="S114" i="28" s="1"/>
  <c r="T98" i="27"/>
  <c r="E97" i="27"/>
  <c r="U100" i="25"/>
  <c r="T100" i="25"/>
  <c r="U102" i="23"/>
  <c r="T102" i="23"/>
  <c r="E114" i="18"/>
  <c r="T97" i="18"/>
  <c r="M114" i="43"/>
  <c r="S114" i="43" s="1"/>
  <c r="T115" i="40"/>
  <c r="L114" i="36"/>
  <c r="R114" i="36" s="1"/>
  <c r="M114" i="35"/>
  <c r="S114" i="35" s="1"/>
  <c r="U108" i="32"/>
  <c r="T108" i="32"/>
  <c r="U110" i="30"/>
  <c r="T110" i="30"/>
  <c r="R97" i="29"/>
  <c r="L114" i="29"/>
  <c r="R114" i="29" s="1"/>
  <c r="E97" i="29"/>
  <c r="U99" i="29"/>
  <c r="T99" i="29"/>
  <c r="U115" i="28"/>
  <c r="U111" i="25"/>
  <c r="T111" i="25"/>
  <c r="U100" i="23"/>
  <c r="T100" i="23"/>
  <c r="U100" i="22"/>
  <c r="T100" i="22"/>
  <c r="E97" i="22"/>
  <c r="U111" i="20"/>
  <c r="T111" i="20"/>
  <c r="M114" i="31"/>
  <c r="S114" i="31" s="1"/>
  <c r="S97" i="31"/>
  <c r="U105" i="31"/>
  <c r="T105" i="31"/>
  <c r="U107" i="29"/>
  <c r="T107" i="29"/>
  <c r="U103" i="25"/>
  <c r="T103" i="25"/>
  <c r="U115" i="23"/>
  <c r="T115" i="23"/>
  <c r="L114" i="21"/>
  <c r="R114" i="21" s="1"/>
  <c r="R97" i="21"/>
  <c r="U103" i="20"/>
  <c r="T103" i="20"/>
  <c r="T115" i="17"/>
  <c r="U115" i="17"/>
  <c r="U101" i="27"/>
  <c r="T101" i="27"/>
  <c r="U109" i="27"/>
  <c r="T109" i="27"/>
  <c r="U105" i="24"/>
  <c r="T105" i="24"/>
  <c r="U107" i="23"/>
  <c r="T107" i="23"/>
  <c r="U115" i="22"/>
  <c r="T115" i="22"/>
  <c r="T114" i="19"/>
  <c r="U114" i="19"/>
  <c r="T103" i="44"/>
  <c r="T111" i="44"/>
  <c r="T108" i="43"/>
  <c r="T115" i="43"/>
  <c r="T105" i="42"/>
  <c r="T107" i="40"/>
  <c r="T112" i="39"/>
  <c r="T101" i="38"/>
  <c r="T109" i="38"/>
  <c r="E97" i="37"/>
  <c r="T98" i="37"/>
  <c r="T106" i="37"/>
  <c r="T103" i="36"/>
  <c r="T111" i="36"/>
  <c r="T100" i="35"/>
  <c r="T108" i="35"/>
  <c r="T105" i="34"/>
  <c r="T102" i="33"/>
  <c r="T107" i="33"/>
  <c r="U101" i="28"/>
  <c r="U98" i="26"/>
  <c r="T98" i="26"/>
  <c r="E97" i="26"/>
  <c r="U103" i="26"/>
  <c r="U106" i="26"/>
  <c r="T106" i="26"/>
  <c r="U111" i="26"/>
  <c r="U110" i="24"/>
  <c r="T110" i="24"/>
  <c r="U107" i="22"/>
  <c r="T107" i="22"/>
  <c r="E97" i="21"/>
  <c r="U106" i="21"/>
  <c r="T106" i="21"/>
  <c r="L114" i="20"/>
  <c r="R114" i="20" s="1"/>
  <c r="R97" i="20"/>
  <c r="E97" i="38"/>
  <c r="T111" i="33"/>
  <c r="E97" i="30"/>
  <c r="T99" i="30"/>
  <c r="U104" i="28"/>
  <c r="T104" i="28"/>
  <c r="U109" i="28"/>
  <c r="U112" i="28"/>
  <c r="T112" i="28"/>
  <c r="L114" i="24"/>
  <c r="R114" i="24" s="1"/>
  <c r="R97" i="24"/>
  <c r="U108" i="24"/>
  <c r="T108" i="24"/>
  <c r="U105" i="22"/>
  <c r="T105" i="22"/>
  <c r="U104" i="21"/>
  <c r="T104" i="21"/>
  <c r="T115" i="21"/>
  <c r="U115" i="21"/>
  <c r="T115" i="31"/>
  <c r="E97" i="25"/>
  <c r="U105" i="20"/>
  <c r="T105" i="20"/>
  <c r="U105" i="18"/>
  <c r="T105" i="18"/>
  <c r="U107" i="18"/>
  <c r="T107" i="18"/>
  <c r="U97" i="19"/>
  <c r="T97" i="19"/>
  <c r="T99" i="19"/>
  <c r="U99" i="19"/>
  <c r="U105" i="19"/>
  <c r="T105" i="19"/>
  <c r="T107" i="19"/>
  <c r="U107" i="19"/>
  <c r="U99" i="18"/>
  <c r="T99" i="18"/>
  <c r="T115" i="25"/>
  <c r="S97" i="22"/>
  <c r="U110" i="17"/>
  <c r="T110" i="17"/>
  <c r="U112" i="17"/>
  <c r="T112" i="17"/>
  <c r="T99" i="32"/>
  <c r="T107" i="32"/>
  <c r="T104" i="31"/>
  <c r="T112" i="31"/>
  <c r="T101" i="30"/>
  <c r="T109" i="30"/>
  <c r="T111" i="28"/>
  <c r="T100" i="27"/>
  <c r="T108" i="27"/>
  <c r="T105" i="26"/>
  <c r="T102" i="25"/>
  <c r="T110" i="25"/>
  <c r="T99" i="24"/>
  <c r="T107" i="24"/>
  <c r="T112" i="24"/>
  <c r="T99" i="23"/>
  <c r="T104" i="23"/>
  <c r="T109" i="23"/>
  <c r="T99" i="22"/>
  <c r="T104" i="22"/>
  <c r="T109" i="22"/>
  <c r="U108" i="21"/>
  <c r="U100" i="20"/>
  <c r="T100" i="20"/>
  <c r="T102" i="20"/>
  <c r="U102" i="20"/>
  <c r="U108" i="20"/>
  <c r="T108" i="20"/>
  <c r="T110" i="20"/>
  <c r="U110" i="20"/>
  <c r="U110" i="18"/>
  <c r="T110" i="18"/>
  <c r="U102" i="17"/>
  <c r="T102" i="17"/>
  <c r="U104" i="17"/>
  <c r="T104" i="17"/>
  <c r="T98" i="23"/>
  <c r="E97" i="23"/>
  <c r="T103" i="21"/>
  <c r="U110" i="21"/>
  <c r="U102" i="19"/>
  <c r="T102" i="19"/>
  <c r="U110" i="19"/>
  <c r="T110" i="19"/>
  <c r="U102" i="18"/>
  <c r="T102" i="18"/>
  <c r="U104" i="18"/>
  <c r="U112" i="18"/>
  <c r="E97" i="17"/>
  <c r="U101" i="17"/>
  <c r="U109" i="17"/>
  <c r="U98" i="16"/>
  <c r="U106" i="16"/>
  <c r="U103" i="15"/>
  <c r="U111" i="15"/>
  <c r="T115" i="15"/>
  <c r="U100" i="14"/>
  <c r="U108" i="14"/>
  <c r="U109" i="12"/>
  <c r="T98" i="11"/>
  <c r="E97" i="11"/>
  <c r="T103" i="11"/>
  <c r="T100" i="10"/>
  <c r="U104" i="5"/>
  <c r="T104" i="5"/>
  <c r="U112" i="5"/>
  <c r="T112" i="5"/>
  <c r="U115" i="12"/>
  <c r="T100" i="11"/>
  <c r="U100" i="11"/>
  <c r="U100" i="9"/>
  <c r="T100" i="9"/>
  <c r="E97" i="9"/>
  <c r="T102" i="9"/>
  <c r="U102" i="9"/>
  <c r="U108" i="9"/>
  <c r="T108" i="9"/>
  <c r="T110" i="9"/>
  <c r="U110" i="9"/>
  <c r="U101" i="4"/>
  <c r="E97" i="4"/>
  <c r="T101" i="4"/>
  <c r="U109" i="4"/>
  <c r="T109" i="4"/>
  <c r="M114" i="12"/>
  <c r="S114" i="12" s="1"/>
  <c r="S97" i="12"/>
  <c r="T108" i="11"/>
  <c r="U108" i="11"/>
  <c r="L114" i="11"/>
  <c r="R114" i="11" s="1"/>
  <c r="T105" i="10"/>
  <c r="U105" i="10"/>
  <c r="U110" i="7"/>
  <c r="T110" i="7"/>
  <c r="U98" i="3"/>
  <c r="T98" i="3"/>
  <c r="E97" i="3"/>
  <c r="U106" i="3"/>
  <c r="T106" i="3"/>
  <c r="T107" i="16"/>
  <c r="T104" i="15"/>
  <c r="T112" i="15"/>
  <c r="T101" i="14"/>
  <c r="T109" i="14"/>
  <c r="T98" i="13"/>
  <c r="E97" i="13"/>
  <c r="U98" i="13"/>
  <c r="T107" i="13"/>
  <c r="T103" i="12"/>
  <c r="U103" i="12"/>
  <c r="T112" i="12"/>
  <c r="U102" i="7"/>
  <c r="T102" i="7"/>
  <c r="T99" i="17"/>
  <c r="T107" i="17"/>
  <c r="T104" i="16"/>
  <c r="T112" i="16"/>
  <c r="T101" i="15"/>
  <c r="T109" i="15"/>
  <c r="E97" i="14"/>
  <c r="T98" i="14"/>
  <c r="T106" i="14"/>
  <c r="T111" i="14"/>
  <c r="T109" i="13"/>
  <c r="U106" i="11"/>
  <c r="T110" i="11"/>
  <c r="U103" i="10"/>
  <c r="U107" i="10"/>
  <c r="T99" i="8"/>
  <c r="U99" i="8"/>
  <c r="U105" i="8"/>
  <c r="T105" i="8"/>
  <c r="T107" i="8"/>
  <c r="U107" i="8"/>
  <c r="U107" i="6"/>
  <c r="T107" i="6"/>
  <c r="T101" i="16"/>
  <c r="T109" i="16"/>
  <c r="E97" i="15"/>
  <c r="T98" i="15"/>
  <c r="T106" i="15"/>
  <c r="T103" i="14"/>
  <c r="T100" i="13"/>
  <c r="T106" i="13"/>
  <c r="U106" i="13"/>
  <c r="T115" i="13"/>
  <c r="U101" i="12"/>
  <c r="T105" i="12"/>
  <c r="T111" i="12"/>
  <c r="U111" i="12"/>
  <c r="U111" i="10"/>
  <c r="R97" i="9"/>
  <c r="E97" i="8"/>
  <c r="U99" i="6"/>
  <c r="T99" i="6"/>
  <c r="T97" i="2"/>
  <c r="E114" i="2"/>
  <c r="U97" i="2"/>
  <c r="E97" i="16"/>
  <c r="L114" i="13"/>
  <c r="R114" i="13" s="1"/>
  <c r="R97" i="13"/>
  <c r="T114" i="12"/>
  <c r="T101" i="11"/>
  <c r="T98" i="10"/>
  <c r="U115" i="5"/>
  <c r="L114" i="8"/>
  <c r="R114" i="8" s="1"/>
  <c r="U104" i="7"/>
  <c r="U112" i="7"/>
  <c r="E97" i="6"/>
  <c r="U101" i="6"/>
  <c r="U109" i="6"/>
  <c r="R97" i="5"/>
  <c r="U98" i="5"/>
  <c r="U106" i="5"/>
  <c r="S97" i="4"/>
  <c r="U103" i="4"/>
  <c r="U111" i="4"/>
  <c r="T115" i="4"/>
  <c r="U100" i="3"/>
  <c r="U108" i="3"/>
  <c r="U105" i="2"/>
  <c r="E97" i="7"/>
  <c r="T99" i="2"/>
  <c r="T107" i="2"/>
  <c r="T112" i="2"/>
  <c r="L114" i="2"/>
  <c r="R114" i="2" s="1"/>
  <c r="T115" i="7"/>
  <c r="M114" i="3"/>
  <c r="S114" i="3" s="1"/>
  <c r="T115" i="9"/>
  <c r="T99" i="7"/>
  <c r="T107" i="7"/>
  <c r="T104" i="6"/>
  <c r="T115" i="2"/>
  <c r="E97" i="5"/>
  <c r="U97" i="44" l="1"/>
  <c r="T97" i="20"/>
  <c r="U114" i="20"/>
  <c r="U97" i="20"/>
  <c r="T32" i="19"/>
  <c r="T97" i="12"/>
  <c r="U97" i="12"/>
  <c r="E114" i="10"/>
  <c r="T97" i="10"/>
  <c r="T61" i="9"/>
  <c r="U61" i="4"/>
  <c r="U61" i="2"/>
  <c r="U26" i="48"/>
  <c r="T26" i="48"/>
  <c r="P115" i="47"/>
  <c r="P114" i="47"/>
  <c r="P115" i="43"/>
  <c r="P114" i="43"/>
  <c r="U35" i="45"/>
  <c r="T35" i="45"/>
  <c r="P115" i="29"/>
  <c r="P114" i="29"/>
  <c r="Q115" i="33"/>
  <c r="Q114" i="33"/>
  <c r="Q115" i="32"/>
  <c r="Q114" i="32"/>
  <c r="P115" i="35"/>
  <c r="P114" i="35"/>
  <c r="Q115" i="27"/>
  <c r="Q114" i="27"/>
  <c r="P115" i="25"/>
  <c r="P114" i="25"/>
  <c r="P115" i="14"/>
  <c r="P114" i="14"/>
  <c r="U35" i="23"/>
  <c r="T35" i="23"/>
  <c r="P115" i="53"/>
  <c r="P114" i="53"/>
  <c r="Q115" i="55"/>
  <c r="Q114" i="55"/>
  <c r="P115" i="51"/>
  <c r="P114" i="51"/>
  <c r="Q115" i="49"/>
  <c r="Q114" i="49"/>
  <c r="P115" i="49"/>
  <c r="P114" i="49"/>
  <c r="Q115" i="43"/>
  <c r="Q114" i="43"/>
  <c r="Q115" i="42"/>
  <c r="Q114" i="42"/>
  <c r="P115" i="37"/>
  <c r="P114" i="37"/>
  <c r="Q115" i="28"/>
  <c r="Q114" i="28"/>
  <c r="Q115" i="26"/>
  <c r="Q114" i="26"/>
  <c r="Q115" i="20"/>
  <c r="Q114" i="20"/>
  <c r="P115" i="16"/>
  <c r="P114" i="16"/>
  <c r="P115" i="23"/>
  <c r="P114" i="23"/>
  <c r="Q115" i="15"/>
  <c r="Q114" i="15"/>
  <c r="Q115" i="19"/>
  <c r="Q114" i="19"/>
  <c r="Q115" i="1"/>
  <c r="Q114" i="1"/>
  <c r="Q115" i="50"/>
  <c r="Q114" i="50"/>
  <c r="Q115" i="45"/>
  <c r="Q114" i="45"/>
  <c r="P115" i="40"/>
  <c r="P114" i="40"/>
  <c r="U32" i="35"/>
  <c r="T32" i="35"/>
  <c r="P115" i="32"/>
  <c r="P114" i="32"/>
  <c r="Q115" i="35"/>
  <c r="Q114" i="35"/>
  <c r="P115" i="21"/>
  <c r="P114" i="21"/>
  <c r="Q115" i="29"/>
  <c r="Q114" i="29"/>
  <c r="Q115" i="25"/>
  <c r="Q114" i="25"/>
  <c r="P114" i="20"/>
  <c r="P115" i="20"/>
  <c r="P115" i="24"/>
  <c r="P114" i="24"/>
  <c r="P115" i="15"/>
  <c r="P114" i="15"/>
  <c r="Q115" i="12"/>
  <c r="Q114" i="12"/>
  <c r="Q115" i="2"/>
  <c r="Q114" i="2"/>
  <c r="T115" i="55"/>
  <c r="Q115" i="47"/>
  <c r="Q114" i="47"/>
  <c r="P115" i="41"/>
  <c r="P114" i="41"/>
  <c r="Q115" i="36"/>
  <c r="Q114" i="36"/>
  <c r="Q115" i="22"/>
  <c r="Q114" i="22"/>
  <c r="U115" i="6"/>
  <c r="T115" i="6"/>
  <c r="P115" i="10"/>
  <c r="P114" i="10"/>
  <c r="P115" i="54"/>
  <c r="P114" i="54"/>
  <c r="Q115" i="52"/>
  <c r="Q114" i="52"/>
  <c r="P115" i="46"/>
  <c r="P114" i="46"/>
  <c r="P115" i="39"/>
  <c r="P114" i="39"/>
  <c r="Q115" i="21"/>
  <c r="Q114" i="21"/>
  <c r="Q114" i="16"/>
  <c r="Q115" i="16"/>
  <c r="Q115" i="17"/>
  <c r="Q114" i="17"/>
  <c r="Q115" i="13"/>
  <c r="Q114" i="13"/>
  <c r="P115" i="6"/>
  <c r="P114" i="6"/>
  <c r="Q115" i="10"/>
  <c r="Q114" i="10"/>
  <c r="T61" i="12"/>
  <c r="U61" i="12"/>
  <c r="P114" i="1"/>
  <c r="P115" i="1"/>
  <c r="Q115" i="54"/>
  <c r="Q114" i="54"/>
  <c r="P115" i="44"/>
  <c r="P114" i="44"/>
  <c r="Q115" i="46"/>
  <c r="Q114" i="46"/>
  <c r="U26" i="43"/>
  <c r="T26" i="43"/>
  <c r="P115" i="42"/>
  <c r="P114" i="42"/>
  <c r="U32" i="45"/>
  <c r="T32" i="45"/>
  <c r="Q115" i="37"/>
  <c r="Q114" i="37"/>
  <c r="U35" i="36"/>
  <c r="T35" i="36"/>
  <c r="Q115" i="23"/>
  <c r="Q114" i="23"/>
  <c r="P115" i="18"/>
  <c r="P114" i="18"/>
  <c r="Q115" i="14"/>
  <c r="Q114" i="14"/>
  <c r="P115" i="8"/>
  <c r="P114" i="8"/>
  <c r="Q115" i="6"/>
  <c r="Q114" i="6"/>
  <c r="U61" i="6"/>
  <c r="T61" i="6"/>
  <c r="Q115" i="4"/>
  <c r="Q114" i="4"/>
  <c r="T115" i="50"/>
  <c r="T115" i="49"/>
  <c r="P115" i="52"/>
  <c r="P114" i="52"/>
  <c r="Q115" i="48"/>
  <c r="Q114" i="48"/>
  <c r="P115" i="50"/>
  <c r="P114" i="50"/>
  <c r="P115" i="45"/>
  <c r="P114" i="45"/>
  <c r="Q115" i="34"/>
  <c r="Q114" i="34"/>
  <c r="Q115" i="30"/>
  <c r="Q114" i="30"/>
  <c r="P115" i="30"/>
  <c r="P114" i="30"/>
  <c r="Q115" i="3"/>
  <c r="Q114" i="3"/>
  <c r="P115" i="5"/>
  <c r="P114" i="5"/>
  <c r="U26" i="14"/>
  <c r="T26" i="14"/>
  <c r="Q115" i="7"/>
  <c r="Q114" i="7"/>
  <c r="P115" i="9"/>
  <c r="P114" i="9"/>
  <c r="P115" i="3"/>
  <c r="P114" i="3"/>
  <c r="Q115" i="53"/>
  <c r="Q114" i="53"/>
  <c r="P114" i="55"/>
  <c r="P115" i="55"/>
  <c r="U35" i="47"/>
  <c r="T35" i="47"/>
  <c r="Q115" i="44"/>
  <c r="Q114" i="44"/>
  <c r="Q115" i="39"/>
  <c r="Q114" i="39"/>
  <c r="P115" i="34"/>
  <c r="P114" i="34"/>
  <c r="Q115" i="38"/>
  <c r="Q114" i="38"/>
  <c r="U32" i="36"/>
  <c r="T32" i="36"/>
  <c r="P115" i="33"/>
  <c r="P114" i="33"/>
  <c r="P115" i="31"/>
  <c r="P114" i="31"/>
  <c r="P115" i="27"/>
  <c r="P114" i="27"/>
  <c r="P115" i="22"/>
  <c r="P114" i="22"/>
  <c r="P115" i="28"/>
  <c r="P114" i="28"/>
  <c r="U35" i="28"/>
  <c r="T35" i="28"/>
  <c r="P115" i="19"/>
  <c r="P114" i="19"/>
  <c r="Q115" i="18"/>
  <c r="Q114" i="18"/>
  <c r="P115" i="12"/>
  <c r="P114" i="12"/>
  <c r="Q115" i="24"/>
  <c r="Q114" i="24"/>
  <c r="P115" i="17"/>
  <c r="P114" i="17"/>
  <c r="P115" i="13"/>
  <c r="P114" i="13"/>
  <c r="Q115" i="8"/>
  <c r="Q114" i="8"/>
  <c r="T61" i="16"/>
  <c r="U61" i="16"/>
  <c r="P115" i="2"/>
  <c r="P114" i="2"/>
  <c r="T97" i="11"/>
  <c r="E114" i="11"/>
  <c r="U97" i="11"/>
  <c r="E114" i="39"/>
  <c r="U97" i="39"/>
  <c r="T97" i="39"/>
  <c r="U97" i="33"/>
  <c r="T97" i="33"/>
  <c r="E114" i="33"/>
  <c r="U97" i="50"/>
  <c r="E114" i="50"/>
  <c r="T97" i="50"/>
  <c r="T114" i="32"/>
  <c r="U114" i="32"/>
  <c r="T97" i="27"/>
  <c r="E114" i="27"/>
  <c r="U97" i="27"/>
  <c r="E114" i="54"/>
  <c r="U97" i="54"/>
  <c r="T97" i="54"/>
  <c r="U97" i="51"/>
  <c r="T97" i="51"/>
  <c r="E114" i="51"/>
  <c r="E114" i="38"/>
  <c r="U97" i="38"/>
  <c r="T97" i="38"/>
  <c r="E114" i="6"/>
  <c r="U97" i="6"/>
  <c r="T97" i="6"/>
  <c r="U97" i="8"/>
  <c r="T97" i="8"/>
  <c r="E114" i="8"/>
  <c r="T114" i="18"/>
  <c r="U114" i="18"/>
  <c r="T97" i="40"/>
  <c r="E114" i="40"/>
  <c r="U97" i="40"/>
  <c r="T97" i="35"/>
  <c r="E114" i="35"/>
  <c r="U97" i="35"/>
  <c r="E114" i="36"/>
  <c r="U97" i="36"/>
  <c r="T97" i="36"/>
  <c r="U97" i="41"/>
  <c r="T97" i="41"/>
  <c r="E114" i="41"/>
  <c r="U97" i="34"/>
  <c r="T97" i="34"/>
  <c r="E114" i="34"/>
  <c r="E114" i="53"/>
  <c r="U97" i="53"/>
  <c r="T97" i="53"/>
  <c r="E114" i="46"/>
  <c r="T97" i="46"/>
  <c r="U97" i="46"/>
  <c r="E114" i="5"/>
  <c r="U97" i="5"/>
  <c r="T97" i="5"/>
  <c r="U97" i="13"/>
  <c r="T97" i="13"/>
  <c r="E114" i="13"/>
  <c r="E114" i="4"/>
  <c r="T97" i="4"/>
  <c r="U97" i="4"/>
  <c r="U97" i="9"/>
  <c r="T97" i="9"/>
  <c r="E114" i="9"/>
  <c r="E114" i="17"/>
  <c r="U97" i="17"/>
  <c r="T97" i="17"/>
  <c r="E114" i="1"/>
  <c r="U97" i="1"/>
  <c r="T97" i="1"/>
  <c r="E114" i="55"/>
  <c r="U97" i="55"/>
  <c r="T97" i="55"/>
  <c r="U114" i="44"/>
  <c r="T114" i="44"/>
  <c r="U97" i="49"/>
  <c r="T97" i="49"/>
  <c r="E114" i="49"/>
  <c r="U97" i="26"/>
  <c r="T97" i="26"/>
  <c r="E114" i="26"/>
  <c r="E114" i="15"/>
  <c r="U97" i="15"/>
  <c r="T97" i="15"/>
  <c r="U97" i="42"/>
  <c r="T97" i="42"/>
  <c r="E114" i="42"/>
  <c r="E114" i="3"/>
  <c r="U97" i="3"/>
  <c r="T97" i="3"/>
  <c r="U97" i="37"/>
  <c r="E114" i="37"/>
  <c r="T97" i="37"/>
  <c r="U97" i="22"/>
  <c r="E114" i="22"/>
  <c r="T97" i="22"/>
  <c r="E114" i="28"/>
  <c r="U97" i="28"/>
  <c r="T97" i="28"/>
  <c r="E114" i="31"/>
  <c r="U97" i="31"/>
  <c r="T97" i="31"/>
  <c r="E114" i="48"/>
  <c r="U97" i="48"/>
  <c r="T97" i="48"/>
  <c r="U114" i="24"/>
  <c r="T114" i="24"/>
  <c r="E114" i="45"/>
  <c r="U97" i="45"/>
  <c r="T97" i="45"/>
  <c r="T97" i="52"/>
  <c r="E114" i="52"/>
  <c r="U97" i="52"/>
  <c r="E114" i="30"/>
  <c r="U97" i="30"/>
  <c r="T97" i="30"/>
  <c r="E114" i="16"/>
  <c r="T97" i="16"/>
  <c r="U97" i="16"/>
  <c r="E114" i="14"/>
  <c r="U97" i="14"/>
  <c r="T97" i="14"/>
  <c r="U97" i="7"/>
  <c r="E114" i="7"/>
  <c r="T97" i="7"/>
  <c r="U114" i="10"/>
  <c r="T114" i="10"/>
  <c r="U97" i="25"/>
  <c r="E114" i="25"/>
  <c r="T97" i="25"/>
  <c r="U114" i="2"/>
  <c r="T114" i="2"/>
  <c r="U97" i="23"/>
  <c r="E114" i="23"/>
  <c r="T97" i="23"/>
  <c r="U97" i="21"/>
  <c r="E114" i="21"/>
  <c r="T97" i="21"/>
  <c r="U97" i="29"/>
  <c r="T97" i="29"/>
  <c r="E114" i="29"/>
  <c r="T97" i="43"/>
  <c r="E114" i="43"/>
  <c r="U97" i="43"/>
  <c r="U114" i="47"/>
  <c r="T114" i="47"/>
  <c r="T114" i="29" l="1"/>
  <c r="U114" i="29"/>
  <c r="U114" i="5"/>
  <c r="T114" i="5"/>
  <c r="U114" i="8"/>
  <c r="T114" i="8"/>
  <c r="U114" i="27"/>
  <c r="T114" i="27"/>
  <c r="T114" i="7"/>
  <c r="U114" i="7"/>
  <c r="U114" i="45"/>
  <c r="T114" i="45"/>
  <c r="U114" i="31"/>
  <c r="T114" i="31"/>
  <c r="T114" i="37"/>
  <c r="U114" i="37"/>
  <c r="U114" i="1"/>
  <c r="T114" i="1"/>
  <c r="U114" i="35"/>
  <c r="T114" i="35"/>
  <c r="T114" i="51"/>
  <c r="U114" i="51"/>
  <c r="U114" i="4"/>
  <c r="T114" i="4"/>
  <c r="U114" i="41"/>
  <c r="T114" i="41"/>
  <c r="U114" i="15"/>
  <c r="T114" i="15"/>
  <c r="T114" i="13"/>
  <c r="U114" i="13"/>
  <c r="U114" i="46"/>
  <c r="T114" i="46"/>
  <c r="U114" i="14"/>
  <c r="T114" i="14"/>
  <c r="U114" i="52"/>
  <c r="T114" i="52"/>
  <c r="U114" i="3"/>
  <c r="T114" i="3"/>
  <c r="T114" i="9"/>
  <c r="U114" i="9"/>
  <c r="U114" i="6"/>
  <c r="T114" i="6"/>
  <c r="U114" i="50"/>
  <c r="T114" i="50"/>
  <c r="U114" i="21"/>
  <c r="T114" i="21"/>
  <c r="U114" i="26"/>
  <c r="T114" i="26"/>
  <c r="U114" i="48"/>
  <c r="T114" i="48"/>
  <c r="U114" i="22"/>
  <c r="T114" i="22"/>
  <c r="U114" i="42"/>
  <c r="T114" i="42"/>
  <c r="U114" i="55"/>
  <c r="T114" i="55"/>
  <c r="U114" i="53"/>
  <c r="T114" i="53"/>
  <c r="U114" i="54"/>
  <c r="T114" i="54"/>
  <c r="U114" i="11"/>
  <c r="T114" i="11"/>
  <c r="U114" i="16"/>
  <c r="T114" i="16"/>
  <c r="U114" i="38"/>
  <c r="T114" i="38"/>
  <c r="U114" i="30"/>
  <c r="T114" i="30"/>
  <c r="U114" i="25"/>
  <c r="T114" i="25"/>
  <c r="U114" i="28"/>
  <c r="T114" i="28"/>
  <c r="U114" i="17"/>
  <c r="T114" i="17"/>
  <c r="T114" i="40"/>
  <c r="U114" i="40"/>
  <c r="U114" i="39"/>
  <c r="T114" i="39"/>
  <c r="U114" i="43"/>
  <c r="T114" i="43"/>
  <c r="U114" i="23"/>
  <c r="T114" i="23"/>
  <c r="T114" i="49"/>
  <c r="U114" i="49"/>
  <c r="U114" i="34"/>
  <c r="T114" i="34"/>
  <c r="U114" i="36"/>
  <c r="T114" i="36"/>
  <c r="U114" i="33"/>
  <c r="T114" i="33"/>
</calcChain>
</file>

<file path=xl/sharedStrings.xml><?xml version="1.0" encoding="utf-8"?>
<sst xmlns="http://schemas.openxmlformats.org/spreadsheetml/2006/main" count="20150" uniqueCount="182">
  <si>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</si>
  <si>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</si>
  <si>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</si>
  <si>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</si>
  <si>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KWAZULU-NATAL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</si>
  <si>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</si>
  <si>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</si>
  <si>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</si>
  <si>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</si>
  <si>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</si>
  <si>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</si>
  <si>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</si>
  <si>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</si>
  <si>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</si>
  <si>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</si>
  <si>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</si>
  <si>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</si>
  <si>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</si>
  <si>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</si>
  <si>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</si>
  <si>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</si>
  <si>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</si>
  <si>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</si>
  <si>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</si>
  <si>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</si>
  <si>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</si>
  <si>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</si>
  <si>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</si>
  <si>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</si>
  <si>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</si>
  <si>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</si>
  <si>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</si>
  <si>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</si>
  <si>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</si>
  <si>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</si>
  <si>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</si>
  <si>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</si>
  <si>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</si>
  <si>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</si>
  <si>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</si>
  <si>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</si>
  <si>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</si>
  <si>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</si>
  <si>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</si>
  <si>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</si>
  <si>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</si>
  <si>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</si>
  <si>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</si>
  <si>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</si>
  <si>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</si>
  <si>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</si>
  <si>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</si>
  <si>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</si>
  <si>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</si>
  <si>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</si>
  <si>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</si>
  <si>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</si>
  <si>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</si>
  <si>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</si>
  <si>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</si>
  <si>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</si>
  <si>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</si>
  <si>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</si>
  <si>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</si>
  <si>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</si>
  <si>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</si>
  <si>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</si>
  <si>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</si>
  <si>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</si>
  <si>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</si>
  <si>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</si>
  <si>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</si>
  <si>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</si>
  <si>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</si>
  <si>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</si>
  <si>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</si>
  <si>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</si>
  <si>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</si>
  <si>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</si>
  <si>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</si>
  <si>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</si>
  <si>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</si>
  <si>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</si>
  <si>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</si>
  <si>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</si>
  <si>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</si>
  <si>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</si>
  <si>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</si>
  <si>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</si>
  <si>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</si>
  <si>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</si>
  <si>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</si>
  <si>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</si>
  <si>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</si>
  <si>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</si>
  <si>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</si>
  <si>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</si>
  <si>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</si>
  <si>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</si>
  <si>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</si>
  <si>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</si>
  <si>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</si>
  <si>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</si>
  <si>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</si>
  <si>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</si>
  <si>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</si>
  <si>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</si>
  <si>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</si>
  <si>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</si>
  <si>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</si>
  <si>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</si>
  <si>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</si>
  <si>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</si>
  <si>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</si>
  <si>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KWAZULU-NATAL: ETHEKWINI (ETH)</t>
  </si>
  <si>
    <t>KWAZULU-NATAL: UMDONI (KZN212)</t>
  </si>
  <si>
    <t>KWAZULU-NATAL: UMZUMBE (KZN213)</t>
  </si>
  <si>
    <t>KWAZULU-NATAL: UMUZIWABANTU (KZN214)</t>
  </si>
  <si>
    <t>KWAZULU-NATAL: RAY NKONYENI (KZN216)</t>
  </si>
  <si>
    <t>KWAZULU-NATAL: UGU (DC21)</t>
  </si>
  <si>
    <t>KWAZULU-NATAL: UMSHWATHI (KZN221)</t>
  </si>
  <si>
    <t>KWAZULU-NATAL: UMNGENI (KZN222)</t>
  </si>
  <si>
    <t>KWAZULU-NATAL: MPOFANA (KZN223)</t>
  </si>
  <si>
    <t>KWAZULU-NATAL: IMPENDLE (KZN224)</t>
  </si>
  <si>
    <t>KWAZULU-NATAL: MSUNDUZI (KZN225)</t>
  </si>
  <si>
    <t>KWAZULU-NATAL: MKHAMBATHINI (KZN226)</t>
  </si>
  <si>
    <t>KWAZULU-NATAL: RICHMOND (KZN227)</t>
  </si>
  <si>
    <t>KWAZULU-NATAL: UMGUNGUNDLOVU (DC22)</t>
  </si>
  <si>
    <t>KWAZULU-NATAL: OKHAHLAMBA (KZN235)</t>
  </si>
  <si>
    <t>KWAZULU-NATAL: INKOSI LANGALIBALELE (KZN237)</t>
  </si>
  <si>
    <t>KWAZULU-NATAL: ALFRED DUMA (KZN238)</t>
  </si>
  <si>
    <t>KWAZULU-NATAL: UTHUKELA (DC23)</t>
  </si>
  <si>
    <t>KWAZULU-NATAL: ENDUMENI (KZN241)</t>
  </si>
  <si>
    <t>KWAZULU-NATAL: NQUTHU (KZN242)</t>
  </si>
  <si>
    <t>KWAZULU-NATAL: MSINGA (KZN244)</t>
  </si>
  <si>
    <t>KWAZULU-NATAL: UMVOTI (KZN245)</t>
  </si>
  <si>
    <t>KWAZULU-NATAL: UMZINYATHI (DC24)</t>
  </si>
  <si>
    <t>KWAZULU-NATAL: NEWCASTLE (KZN252)</t>
  </si>
  <si>
    <t>KWAZULU-NATAL: EMADLANGENI (KZN253)</t>
  </si>
  <si>
    <t>KWAZULU-NATAL: DANNHAUSER (KZN254)</t>
  </si>
  <si>
    <t>KWAZULU-NATAL: AMAJUBA (DC25)</t>
  </si>
  <si>
    <t>KWAZULU-NATAL: EDUMBE (KZN261)</t>
  </si>
  <si>
    <t>KWAZULU-NATAL: UPHONGOLO (KZN262)</t>
  </si>
  <si>
    <t>KWAZULU-NATAL: ABAQULUSI (KZN263)</t>
  </si>
  <si>
    <t>KWAZULU-NATAL: NONGOMA (KZN265)</t>
  </si>
  <si>
    <t>KWAZULU-NATAL: ULUNDI (KZN266)</t>
  </si>
  <si>
    <t>KWAZULU-NATAL: ZULULAND (DC26)</t>
  </si>
  <si>
    <t>KWAZULU-NATAL: UMHLABUYALINGANA (KZN271)</t>
  </si>
  <si>
    <t>KWAZULU-NATAL: JOZINI (KZN272)</t>
  </si>
  <si>
    <t>KWAZULU-NATAL: MTUBATUBA (KZN275)</t>
  </si>
  <si>
    <t>KWAZULU-NATAL: HLABISA BIG FIVE (KZN276)</t>
  </si>
  <si>
    <t>KWAZULU-NATAL: UMKHANYAKUDE (DC27)</t>
  </si>
  <si>
    <t>KWAZULU-NATAL: MFOLOZI (KZN281)</t>
  </si>
  <si>
    <t>KWAZULU-NATAL: UMHLATHUZE (KZN282)</t>
  </si>
  <si>
    <t>KWAZULU-NATAL: UMLALAZI (KZN284)</t>
  </si>
  <si>
    <t>KWAZULU-NATAL: MTHONJANENI (KZN285)</t>
  </si>
  <si>
    <t>KWAZULU-NATAL: NKANDLA (KZN286)</t>
  </si>
  <si>
    <t>KWAZULU-NATAL: KING CETSHWAYO (DC28)</t>
  </si>
  <si>
    <t>KWAZULU-NATAL: MANDENI (KZN291)</t>
  </si>
  <si>
    <t>KWAZULU-NATAL: KWADUKUZA (KZN292)</t>
  </si>
  <si>
    <t>KWAZULU-NATAL: NDWEDWE (KZN293)</t>
  </si>
  <si>
    <t>KWAZULU-NATAL: MAPHUMULO (KZN294)</t>
  </si>
  <si>
    <t>KWAZULU-NATAL: ILEMBE (DC29)</t>
  </si>
  <si>
    <t>KWAZULU-NATAL: GREATER KOKSTAD (KZN433)</t>
  </si>
  <si>
    <t>KWAZULU-NATAL: JOHANNES PHUMANI PHUNGULA (KZN434)</t>
  </si>
  <si>
    <t>KWAZULU-NATAL: UMZIMKHULU (KZN435)</t>
  </si>
  <si>
    <t>KWAZULU-NATAL: DR NKOSAZANA DLAMINI ZUMA (KZN436)</t>
  </si>
  <si>
    <t>KWAZULU-NATAL: HARRY GWALA (DC43)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</si>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</sst>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116200000</v>
      </c>
      <c r="C10" s="118"/>
      <c r="D10" s="118"/>
      <c r="E10" s="118">
        <f t="shared" ref="E10:E17" si="0">$B10      +$C10      +$D10</f>
        <v>116200000</v>
      </c>
      <c r="F10" s="119">
        <v>116200000</v>
      </c>
      <c r="G10" s="120">
        <v>116200000</v>
      </c>
      <c r="H10" s="119">
        <v>31928000</v>
      </c>
      <c r="I10" s="120">
        <v>24152327</v>
      </c>
      <c r="J10" s="119">
        <v>22462000</v>
      </c>
      <c r="K10" s="120">
        <v>25986675</v>
      </c>
      <c r="L10" s="119">
        <v>19395000</v>
      </c>
      <c r="M10" s="120">
        <v>22055478</v>
      </c>
      <c r="N10" s="119">
        <v>22281000</v>
      </c>
      <c r="O10" s="120">
        <v>35180699</v>
      </c>
      <c r="P10" s="119">
        <f t="shared" ref="P10:P17" si="1">$H10      +$J10      +$L10      +$N10</f>
        <v>96066000</v>
      </c>
      <c r="Q10" s="120">
        <f t="shared" ref="Q10:Q17" si="2">$I10      +$K10      +$M10      +$O10</f>
        <v>107375179</v>
      </c>
      <c r="R10" s="59">
        <f t="shared" ref="R10:R17" si="3">IF(($L10      =0),0,((($N10      -$L10      )/$L10      )*100))</f>
        <v>14.880123743232792</v>
      </c>
      <c r="S10" s="60">
        <f t="shared" ref="S10:S17" si="4">IF(($M10      =0),0,((($O10      -$M10      )/$M10      )*100))</f>
        <v>59.51002739546157</v>
      </c>
      <c r="T10" s="59">
        <f t="shared" ref="T10:T17" si="5">IF(($E10      =0),0,(($P10      /$E10      )*100))</f>
        <v>82.672977624784849</v>
      </c>
      <c r="U10" s="61">
        <f t="shared" ref="U10:U17" si="6">IF(($E10      =0),0,(($Q10      /$E10      )*100))</f>
        <v>92.405489672977623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31500000</v>
      </c>
      <c r="C11" s="118"/>
      <c r="D11" s="118"/>
      <c r="E11" s="118">
        <f t="shared" si="0"/>
        <v>31500000</v>
      </c>
      <c r="F11" s="119">
        <v>31500000</v>
      </c>
      <c r="G11" s="120">
        <v>31500000</v>
      </c>
      <c r="H11" s="119">
        <v>5389000</v>
      </c>
      <c r="I11" s="120">
        <v>13400340</v>
      </c>
      <c r="J11" s="119">
        <v>4931000</v>
      </c>
      <c r="K11" s="120">
        <v>3216706</v>
      </c>
      <c r="L11" s="119">
        <v>5595000</v>
      </c>
      <c r="M11" s="120">
        <v>9761023</v>
      </c>
      <c r="N11" s="119">
        <v>14989000</v>
      </c>
      <c r="O11" s="120">
        <v>2730948</v>
      </c>
      <c r="P11" s="119">
        <f t="shared" si="1"/>
        <v>30904000</v>
      </c>
      <c r="Q11" s="120">
        <f t="shared" si="2"/>
        <v>29109017</v>
      </c>
      <c r="R11" s="59">
        <f t="shared" si="3"/>
        <v>167.89991063449509</v>
      </c>
      <c r="S11" s="60">
        <f t="shared" si="4"/>
        <v>-72.021907949607339</v>
      </c>
      <c r="T11" s="59">
        <f t="shared" si="5"/>
        <v>98.107936507936515</v>
      </c>
      <c r="U11" s="61">
        <f t="shared" si="6"/>
        <v>92.40957777777777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221753000</v>
      </c>
      <c r="C13" s="118"/>
      <c r="D13" s="118"/>
      <c r="E13" s="118">
        <f t="shared" si="0"/>
        <v>221753000</v>
      </c>
      <c r="F13" s="119" t="s">
        <v>36</v>
      </c>
      <c r="G13" s="120" t="s">
        <v>36</v>
      </c>
      <c r="H13" s="119"/>
      <c r="I13" s="120"/>
      <c r="J13" s="119"/>
      <c r="K13" s="120">
        <v>-1707838</v>
      </c>
      <c r="L13" s="119"/>
      <c r="M13" s="120">
        <v>108051220</v>
      </c>
      <c r="N13" s="119"/>
      <c r="O13" s="120">
        <v>128729924</v>
      </c>
      <c r="P13" s="119">
        <f t="shared" si="1"/>
        <v>0</v>
      </c>
      <c r="Q13" s="120">
        <f t="shared" si="2"/>
        <v>235073306</v>
      </c>
      <c r="R13" s="59">
        <f t="shared" si="3"/>
        <v>0</v>
      </c>
      <c r="S13" s="60">
        <f t="shared" si="4"/>
        <v>19.137871835227774</v>
      </c>
      <c r="T13" s="59">
        <f t="shared" si="5"/>
        <v>0</v>
      </c>
      <c r="U13" s="61">
        <f t="shared" si="6"/>
        <v>106.00682110275848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79194000</v>
      </c>
      <c r="C14" s="118"/>
      <c r="D14" s="118"/>
      <c r="E14" s="118">
        <f t="shared" si="0"/>
        <v>79194000</v>
      </c>
      <c r="F14" s="119">
        <v>79194000</v>
      </c>
      <c r="G14" s="120">
        <v>77094000</v>
      </c>
      <c r="H14" s="119">
        <v>17122000</v>
      </c>
      <c r="I14" s="120">
        <v>14800817</v>
      </c>
      <c r="J14" s="119">
        <v>24485000</v>
      </c>
      <c r="K14" s="120">
        <v>14659515</v>
      </c>
      <c r="L14" s="119">
        <v>7666000</v>
      </c>
      <c r="M14" s="120">
        <v>18598001</v>
      </c>
      <c r="N14" s="119">
        <v>12541000</v>
      </c>
      <c r="O14" s="120">
        <v>34930404</v>
      </c>
      <c r="P14" s="119">
        <f t="shared" si="1"/>
        <v>61814000</v>
      </c>
      <c r="Q14" s="120">
        <f t="shared" si="2"/>
        <v>82988737</v>
      </c>
      <c r="R14" s="59">
        <f t="shared" si="3"/>
        <v>63.59248630315679</v>
      </c>
      <c r="S14" s="60">
        <f t="shared" si="4"/>
        <v>87.818056359928136</v>
      </c>
      <c r="T14" s="59">
        <f t="shared" si="5"/>
        <v>78.053892971689777</v>
      </c>
      <c r="U14" s="61">
        <f t="shared" si="6"/>
        <v>104.79169760335378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18500000</v>
      </c>
      <c r="C15" s="118"/>
      <c r="D15" s="118"/>
      <c r="E15" s="118">
        <f t="shared" si="0"/>
        <v>18500000</v>
      </c>
      <c r="F15" s="119">
        <v>18500000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49000000</v>
      </c>
      <c r="D16" s="118"/>
      <c r="E16" s="118">
        <f t="shared" si="0"/>
        <v>95000000</v>
      </c>
      <c r="F16" s="119">
        <v>95000000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513147000</v>
      </c>
      <c r="C17" s="121">
        <f>SUM(C9:C16)</f>
        <v>49000000</v>
      </c>
      <c r="D17" s="121"/>
      <c r="E17" s="121">
        <f t="shared" si="0"/>
        <v>562147000</v>
      </c>
      <c r="F17" s="122">
        <f t="shared" ref="F17:O17" si="7">SUM(F9:F16)</f>
        <v>340394000</v>
      </c>
      <c r="G17" s="123">
        <f t="shared" si="7"/>
        <v>224794000</v>
      </c>
      <c r="H17" s="122">
        <f t="shared" si="7"/>
        <v>54439000</v>
      </c>
      <c r="I17" s="123">
        <f t="shared" si="7"/>
        <v>52353484</v>
      </c>
      <c r="J17" s="122">
        <f t="shared" si="7"/>
        <v>51878000</v>
      </c>
      <c r="K17" s="123">
        <f t="shared" si="7"/>
        <v>42155058</v>
      </c>
      <c r="L17" s="122">
        <f t="shared" si="7"/>
        <v>32656000</v>
      </c>
      <c r="M17" s="123">
        <f t="shared" si="7"/>
        <v>158465722</v>
      </c>
      <c r="N17" s="122">
        <f t="shared" si="7"/>
        <v>49811000</v>
      </c>
      <c r="O17" s="123">
        <f t="shared" si="7"/>
        <v>201571975</v>
      </c>
      <c r="P17" s="122">
        <f t="shared" si="1"/>
        <v>188784000</v>
      </c>
      <c r="Q17" s="123">
        <f t="shared" si="2"/>
        <v>454546239</v>
      </c>
      <c r="R17" s="63">
        <f t="shared" si="3"/>
        <v>52.532459578637926</v>
      </c>
      <c r="S17" s="64">
        <f t="shared" si="4"/>
        <v>27.202257028179254</v>
      </c>
      <c r="T17" s="63">
        <f>IF((SUM($E9:$E14))=0,0,(P17/(SUM($E9:$E14))*100))</f>
        <v>42.078516071655443</v>
      </c>
      <c r="U17" s="65">
        <f>IF((SUM($E9:$E14))=0,0,(Q17/(SUM($E9:$E14))*100))</f>
        <v>101.31489545232665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338502000</v>
      </c>
      <c r="C19" s="118"/>
      <c r="D19" s="118"/>
      <c r="E19" s="118">
        <f t="shared" ref="E19:E26" si="8">$B19      +$C19      +$D19</f>
        <v>338502000</v>
      </c>
      <c r="F19" s="119">
        <v>338502000</v>
      </c>
      <c r="G19" s="120">
        <v>338502000</v>
      </c>
      <c r="H19" s="119">
        <v>96980000</v>
      </c>
      <c r="I19" s="120">
        <v>71166529</v>
      </c>
      <c r="J19" s="119">
        <v>109691000</v>
      </c>
      <c r="K19" s="120">
        <v>86732220</v>
      </c>
      <c r="L19" s="119">
        <v>53532000</v>
      </c>
      <c r="M19" s="120">
        <v>85424115</v>
      </c>
      <c r="N19" s="119">
        <v>60499000</v>
      </c>
      <c r="O19" s="120">
        <v>91033580</v>
      </c>
      <c r="P19" s="119">
        <f t="shared" ref="P19:P26" si="9">$H19      +$J19      +$L19      +$N19</f>
        <v>320702000</v>
      </c>
      <c r="Q19" s="120">
        <f t="shared" ref="Q19:Q26" si="10">$I19      +$K19      +$M19      +$O19</f>
        <v>334356444</v>
      </c>
      <c r="R19" s="59">
        <f t="shared" ref="R19:R26" si="11">IF(($L19      =0),0,((($N19      -$L19      )/$L19      )*100))</f>
        <v>13.014645445714713</v>
      </c>
      <c r="S19" s="60">
        <f t="shared" ref="S19:S26" si="12">IF(($M19      =0),0,((($O19      -$M19      )/$M19      )*100))</f>
        <v>6.5666059285483964</v>
      </c>
      <c r="T19" s="59">
        <f t="shared" ref="T19:T26" si="13">IF(($E19      =0),0,(($P19      /$E19      )*100))</f>
        <v>94.741537716173013</v>
      </c>
      <c r="U19" s="61">
        <f t="shared" ref="U19:U26" si="14">IF(($E19      =0),0,(($Q19      /$E19      )*100))</f>
        <v>98.775323040927375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13500000</v>
      </c>
      <c r="C22" s="118">
        <v>21000000</v>
      </c>
      <c r="D22" s="118"/>
      <c r="E22" s="118">
        <f t="shared" si="8"/>
        <v>34500000</v>
      </c>
      <c r="F22" s="119">
        <v>34500000</v>
      </c>
      <c r="G22" s="120">
        <v>34500000</v>
      </c>
      <c r="H22" s="119"/>
      <c r="I22" s="120">
        <v>3696556</v>
      </c>
      <c r="J22" s="119">
        <v>843000</v>
      </c>
      <c r="K22" s="120"/>
      <c r="L22" s="119"/>
      <c r="M22" s="120"/>
      <c r="N22" s="119">
        <v>2196000</v>
      </c>
      <c r="O22" s="120">
        <v>2716618</v>
      </c>
      <c r="P22" s="119">
        <f t="shared" si="9"/>
        <v>3039000</v>
      </c>
      <c r="Q22" s="120">
        <f t="shared" si="10"/>
        <v>6413174</v>
      </c>
      <c r="R22" s="59">
        <f t="shared" si="11"/>
        <v>0</v>
      </c>
      <c r="S22" s="60">
        <f t="shared" si="12"/>
        <v>0</v>
      </c>
      <c r="T22" s="59">
        <f t="shared" si="13"/>
        <v>8.8086956521739133</v>
      </c>
      <c r="U22" s="61">
        <f t="shared" si="14"/>
        <v>18.588910144927535</v>
      </c>
      <c r="V22" s="119">
        <v>41019000</v>
      </c>
      <c r="W22" s="120">
        <v>6136000</v>
      </c>
    </row>
    <row r="23" spans="1:23" ht="12.95" customHeight="1" x14ac:dyDescent="0.2">
      <c r="A23" s="58" t="s">
        <v>50</v>
      </c>
      <c r="B23" s="118">
        <v>76432000</v>
      </c>
      <c r="C23" s="118">
        <v>393800000</v>
      </c>
      <c r="D23" s="118"/>
      <c r="E23" s="118">
        <f t="shared" si="8"/>
        <v>470232000</v>
      </c>
      <c r="F23" s="119">
        <v>470232000</v>
      </c>
      <c r="G23" s="120">
        <v>470232000</v>
      </c>
      <c r="H23" s="119">
        <v>2312000</v>
      </c>
      <c r="I23" s="120">
        <v>9731915</v>
      </c>
      <c r="J23" s="119">
        <v>19996000</v>
      </c>
      <c r="K23" s="120">
        <v>17825356</v>
      </c>
      <c r="L23" s="119">
        <v>12072000</v>
      </c>
      <c r="M23" s="120">
        <v>14238214</v>
      </c>
      <c r="N23" s="119">
        <v>16561000</v>
      </c>
      <c r="O23" s="120">
        <v>82484774</v>
      </c>
      <c r="P23" s="119">
        <f t="shared" si="9"/>
        <v>50941000</v>
      </c>
      <c r="Q23" s="120">
        <f t="shared" si="10"/>
        <v>124280259</v>
      </c>
      <c r="R23" s="59">
        <f t="shared" si="11"/>
        <v>37.185222001325378</v>
      </c>
      <c r="S23" s="60">
        <f t="shared" si="12"/>
        <v>479.31966748076695</v>
      </c>
      <c r="T23" s="59">
        <f t="shared" si="13"/>
        <v>10.833163204545841</v>
      </c>
      <c r="U23" s="61">
        <f t="shared" si="14"/>
        <v>26.429562216097587</v>
      </c>
      <c r="V23" s="119">
        <v>145850000</v>
      </c>
      <c r="W23" s="120">
        <v>13952000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428434000</v>
      </c>
      <c r="C26" s="121">
        <f>SUM(C19:C25)</f>
        <v>414800000</v>
      </c>
      <c r="D26" s="121"/>
      <c r="E26" s="121">
        <f t="shared" si="8"/>
        <v>843234000</v>
      </c>
      <c r="F26" s="122">
        <f t="shared" ref="F26:O26" si="15">SUM(F19:F25)</f>
        <v>843234000</v>
      </c>
      <c r="G26" s="123">
        <f t="shared" si="15"/>
        <v>843234000</v>
      </c>
      <c r="H26" s="122">
        <f t="shared" si="15"/>
        <v>99292000</v>
      </c>
      <c r="I26" s="123">
        <f t="shared" si="15"/>
        <v>84595000</v>
      </c>
      <c r="J26" s="122">
        <f t="shared" si="15"/>
        <v>130530000</v>
      </c>
      <c r="K26" s="123">
        <f t="shared" si="15"/>
        <v>104557576</v>
      </c>
      <c r="L26" s="122">
        <f t="shared" si="15"/>
        <v>65604000</v>
      </c>
      <c r="M26" s="123">
        <f t="shared" si="15"/>
        <v>99662329</v>
      </c>
      <c r="N26" s="122">
        <f t="shared" si="15"/>
        <v>79256000</v>
      </c>
      <c r="O26" s="123">
        <f t="shared" si="15"/>
        <v>176234972</v>
      </c>
      <c r="P26" s="122">
        <f t="shared" si="9"/>
        <v>374682000</v>
      </c>
      <c r="Q26" s="123">
        <f t="shared" si="10"/>
        <v>465049877</v>
      </c>
      <c r="R26" s="63">
        <f t="shared" si="11"/>
        <v>20.809706725199682</v>
      </c>
      <c r="S26" s="64">
        <f t="shared" si="12"/>
        <v>76.832082661845078</v>
      </c>
      <c r="T26" s="63">
        <f>IF(($E26-$E21-$E25)   =0,0,($P26   /($E26-$E21-$E25)   )*100)</f>
        <v>44.433929371918111</v>
      </c>
      <c r="U26" s="65">
        <f>IF(($E26-$E21-$E25)   =0,0,($Q26   /($E26-$E21-$E25)   )*100)</f>
        <v>55.150750206941368</v>
      </c>
      <c r="V26" s="122">
        <f>SUM(V19:V25)</f>
        <v>186869000</v>
      </c>
      <c r="W26" s="123">
        <f>SUM(W19:W25)</f>
        <v>20088000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846609000</v>
      </c>
      <c r="C30" s="118">
        <v>303000000</v>
      </c>
      <c r="D30" s="118"/>
      <c r="E30" s="118">
        <f>$B30      +$C30      +$D30</f>
        <v>1149609000</v>
      </c>
      <c r="F30" s="119">
        <v>1149609000</v>
      </c>
      <c r="G30" s="120">
        <v>960609000</v>
      </c>
      <c r="H30" s="119">
        <v>57080000</v>
      </c>
      <c r="I30" s="120">
        <v>49897293</v>
      </c>
      <c r="J30" s="119">
        <v>58672000</v>
      </c>
      <c r="K30" s="120">
        <v>65541179</v>
      </c>
      <c r="L30" s="119">
        <v>40407000</v>
      </c>
      <c r="M30" s="120">
        <v>41091030</v>
      </c>
      <c r="N30" s="119">
        <v>44464000</v>
      </c>
      <c r="O30" s="120">
        <v>30963312</v>
      </c>
      <c r="P30" s="119">
        <f>$H30      +$J30      +$L30      +$N30</f>
        <v>200623000</v>
      </c>
      <c r="Q30" s="120">
        <f>$I30      +$K30      +$M30      +$O30</f>
        <v>187492814</v>
      </c>
      <c r="R30" s="59">
        <f>IF(($L30      =0),0,((($N30      -$L30      )/$L30      )*100))</f>
        <v>10.040339545128321</v>
      </c>
      <c r="S30" s="60">
        <f>IF(($M30      =0),0,((($O30      -$M30      )/$M30      )*100))</f>
        <v>-24.64702880409666</v>
      </c>
      <c r="T30" s="59">
        <f>IF(($E30      =0),0,(($P30      /$E30      )*100))</f>
        <v>17.45141174086146</v>
      </c>
      <c r="U30" s="61">
        <f>IF(($E30      =0),0,(($Q30      /$E30      )*100))</f>
        <v>16.309268107678349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28354000</v>
      </c>
      <c r="C31" s="118"/>
      <c r="D31" s="118"/>
      <c r="E31" s="118">
        <f>$B31      +$C31      +$D31</f>
        <v>28354000</v>
      </c>
      <c r="F31" s="119">
        <v>28354000</v>
      </c>
      <c r="G31" s="120">
        <v>26528000</v>
      </c>
      <c r="H31" s="119">
        <v>2850000</v>
      </c>
      <c r="I31" s="120">
        <v>1802078</v>
      </c>
      <c r="J31" s="119">
        <v>7765000</v>
      </c>
      <c r="K31" s="120">
        <v>6874431</v>
      </c>
      <c r="L31" s="119">
        <v>8962000</v>
      </c>
      <c r="M31" s="120">
        <v>6991666</v>
      </c>
      <c r="N31" s="119">
        <v>5211000</v>
      </c>
      <c r="O31" s="120">
        <v>3451087</v>
      </c>
      <c r="P31" s="119">
        <f>$H31      +$J31      +$L31      +$N31</f>
        <v>24788000</v>
      </c>
      <c r="Q31" s="120">
        <f>$I31      +$K31      +$M31      +$O31</f>
        <v>19119262</v>
      </c>
      <c r="R31" s="59">
        <f>IF(($L31      =0),0,((($N31      -$L31      )/$L31      )*100))</f>
        <v>-41.854496764115154</v>
      </c>
      <c r="S31" s="60">
        <f>IF(($M31      =0),0,((($O31      -$M31      )/$M31      )*100))</f>
        <v>-50.639990525863219</v>
      </c>
      <c r="T31" s="59">
        <f>IF(($E31      =0),0,(($P31      /$E31      )*100))</f>
        <v>87.423291246384991</v>
      </c>
      <c r="U31" s="61">
        <f>IF(($E31      =0),0,(($Q31      /$E31      )*100))</f>
        <v>67.430563588911625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874963000</v>
      </c>
      <c r="C32" s="121">
        <f>SUM(C28:C31)</f>
        <v>303000000</v>
      </c>
      <c r="D32" s="121"/>
      <c r="E32" s="121">
        <f>$B32      +$C32      +$D32</f>
        <v>1177963000</v>
      </c>
      <c r="F32" s="122">
        <f t="shared" ref="F32:O32" si="16">SUM(F28:F31)</f>
        <v>1177963000</v>
      </c>
      <c r="G32" s="123">
        <f t="shared" si="16"/>
        <v>987137000</v>
      </c>
      <c r="H32" s="122">
        <f t="shared" si="16"/>
        <v>59930000</v>
      </c>
      <c r="I32" s="123">
        <f t="shared" si="16"/>
        <v>51699371</v>
      </c>
      <c r="J32" s="122">
        <f t="shared" si="16"/>
        <v>66437000</v>
      </c>
      <c r="K32" s="123">
        <f t="shared" si="16"/>
        <v>72415610</v>
      </c>
      <c r="L32" s="122">
        <f t="shared" si="16"/>
        <v>49369000</v>
      </c>
      <c r="M32" s="123">
        <f t="shared" si="16"/>
        <v>48082696</v>
      </c>
      <c r="N32" s="122">
        <f t="shared" si="16"/>
        <v>49675000</v>
      </c>
      <c r="O32" s="123">
        <f t="shared" si="16"/>
        <v>34414399</v>
      </c>
      <c r="P32" s="122">
        <f>$H32      +$J32      +$L32      +$N32</f>
        <v>225411000</v>
      </c>
      <c r="Q32" s="123">
        <f>$I32      +$K32      +$M32      +$O32</f>
        <v>206612076</v>
      </c>
      <c r="R32" s="63">
        <f>IF(($L32      =0),0,((($N32      -$L32      )/$L32      )*100))</f>
        <v>0.619822155603719</v>
      </c>
      <c r="S32" s="64">
        <f>IF(($M32      =0),0,((($O32      -$M32      )/$M32      )*100))</f>
        <v>-28.426644379508168</v>
      </c>
      <c r="T32" s="63">
        <f>IF($E32   =0,0,($P32   /$E32   )*100)</f>
        <v>19.1356604579261</v>
      </c>
      <c r="U32" s="65">
        <f>IF($E32   =0,0,($Q32   /$E32   )*100)</f>
        <v>17.539776376677366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137817000</v>
      </c>
      <c r="C34" s="118"/>
      <c r="D34" s="118"/>
      <c r="E34" s="118">
        <f>$B34      +$C34      +$D34</f>
        <v>137817000</v>
      </c>
      <c r="F34" s="119">
        <v>137817000</v>
      </c>
      <c r="G34" s="120">
        <v>138184000</v>
      </c>
      <c r="H34" s="119">
        <v>28204000</v>
      </c>
      <c r="I34" s="120">
        <v>28223598</v>
      </c>
      <c r="J34" s="119">
        <v>35172000</v>
      </c>
      <c r="K34" s="120">
        <v>59000178</v>
      </c>
      <c r="L34" s="119">
        <v>18087000</v>
      </c>
      <c r="M34" s="120">
        <v>38170389</v>
      </c>
      <c r="N34" s="119">
        <v>10624000</v>
      </c>
      <c r="O34" s="120">
        <v>16785077</v>
      </c>
      <c r="P34" s="119">
        <f>$H34      +$J34      +$L34      +$N34</f>
        <v>92087000</v>
      </c>
      <c r="Q34" s="120">
        <f>$I34      +$K34      +$M34      +$O34</f>
        <v>142179242</v>
      </c>
      <c r="R34" s="59">
        <f>IF(($L34      =0),0,((($N34      -$L34      )/$L34      )*100))</f>
        <v>-41.261679659423898</v>
      </c>
      <c r="S34" s="60">
        <f>IF(($M34      =0),0,((($O34      -$M34      )/$M34      )*100))</f>
        <v>-56.025921035282089</v>
      </c>
      <c r="T34" s="59">
        <f>IF(($E34      =0),0,(($P34      /$E34      )*100))</f>
        <v>66.818317043615806</v>
      </c>
      <c r="U34" s="61">
        <f>IF(($E34      =0),0,(($Q34      /$E34      )*100))</f>
        <v>103.16524231408317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137817000</v>
      </c>
      <c r="C35" s="121">
        <f>C34</f>
        <v>0</v>
      </c>
      <c r="D35" s="121"/>
      <c r="E35" s="121">
        <f>$B35      +$C35      +$D35</f>
        <v>137817000</v>
      </c>
      <c r="F35" s="122">
        <f t="shared" ref="F35:O35" si="17">F34</f>
        <v>137817000</v>
      </c>
      <c r="G35" s="123">
        <f t="shared" si="17"/>
        <v>138184000</v>
      </c>
      <c r="H35" s="122">
        <f t="shared" si="17"/>
        <v>28204000</v>
      </c>
      <c r="I35" s="123">
        <f t="shared" si="17"/>
        <v>28223598</v>
      </c>
      <c r="J35" s="122">
        <f t="shared" si="17"/>
        <v>35172000</v>
      </c>
      <c r="K35" s="123">
        <f t="shared" si="17"/>
        <v>59000178</v>
      </c>
      <c r="L35" s="122">
        <f t="shared" si="17"/>
        <v>18087000</v>
      </c>
      <c r="M35" s="123">
        <f t="shared" si="17"/>
        <v>38170389</v>
      </c>
      <c r="N35" s="122">
        <f t="shared" si="17"/>
        <v>10624000</v>
      </c>
      <c r="O35" s="123">
        <f t="shared" si="17"/>
        <v>16785077</v>
      </c>
      <c r="P35" s="122">
        <f>$H35      +$J35      +$L35      +$N35</f>
        <v>92087000</v>
      </c>
      <c r="Q35" s="123">
        <f>$I35      +$K35      +$M35      +$O35</f>
        <v>142179242</v>
      </c>
      <c r="R35" s="63">
        <f>IF(($L35      =0),0,((($N35      -$L35      )/$L35      )*100))</f>
        <v>-41.261679659423898</v>
      </c>
      <c r="S35" s="64">
        <f>IF(($M35      =0),0,((($O35      -$M35      )/$M35      )*100))</f>
        <v>-56.025921035282089</v>
      </c>
      <c r="T35" s="63">
        <f>IF($E35   =0,0,($P35   /$E35   )*100)</f>
        <v>66.818317043615806</v>
      </c>
      <c r="U35" s="65">
        <f>IF($E35   =0,0,($Q35   /$E35   )*100)</f>
        <v>103.16524231408317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346125000</v>
      </c>
      <c r="C37" s="118"/>
      <c r="D37" s="118"/>
      <c r="E37" s="118">
        <f t="shared" ref="E37:E42" si="18">$B37      +$C37      +$D37</f>
        <v>346125000</v>
      </c>
      <c r="F37" s="119">
        <v>346125000</v>
      </c>
      <c r="G37" s="120">
        <v>303683000</v>
      </c>
      <c r="H37" s="119">
        <v>56506000</v>
      </c>
      <c r="I37" s="120">
        <v>42432832</v>
      </c>
      <c r="J37" s="119">
        <v>81874000</v>
      </c>
      <c r="K37" s="120">
        <v>59808219</v>
      </c>
      <c r="L37" s="119">
        <v>46819000</v>
      </c>
      <c r="M37" s="120">
        <v>95280897</v>
      </c>
      <c r="N37" s="119">
        <v>34392000</v>
      </c>
      <c r="O37" s="120">
        <v>71169891</v>
      </c>
      <c r="P37" s="119">
        <f t="shared" ref="P37:P42" si="19">$H37      +$J37      +$L37      +$N37</f>
        <v>219591000</v>
      </c>
      <c r="Q37" s="120">
        <f t="shared" ref="Q37:Q42" si="20">$I37      +$K37      +$M37      +$O37</f>
        <v>268691839</v>
      </c>
      <c r="R37" s="59">
        <f t="shared" ref="R37:R42" si="21">IF(($L37      =0),0,((($N37      -$L37      )/$L37      )*100))</f>
        <v>-26.542642944103889</v>
      </c>
      <c r="S37" s="60">
        <f t="shared" ref="S37:S42" si="22">IF(($M37      =0),0,((($O37      -$M37      )/$M37      )*100))</f>
        <v>-25.305183682307273</v>
      </c>
      <c r="T37" s="59">
        <f t="shared" ref="T37:T42" si="23">IF(($E37      =0),0,(($P37      /$E37      )*100))</f>
        <v>63.442686890574215</v>
      </c>
      <c r="U37" s="61">
        <f t="shared" ref="U37:U42" si="24">IF(($E37      =0),0,(($Q37      /$E37      )*100))</f>
        <v>77.628555868544595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466144000</v>
      </c>
      <c r="C38" s="118"/>
      <c r="D38" s="118"/>
      <c r="E38" s="118">
        <f t="shared" si="18"/>
        <v>466144000</v>
      </c>
      <c r="F38" s="119">
        <v>466144000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30000000</v>
      </c>
      <c r="C40" s="118"/>
      <c r="D40" s="118"/>
      <c r="E40" s="118">
        <f t="shared" si="18"/>
        <v>30000000</v>
      </c>
      <c r="F40" s="119">
        <v>30000000</v>
      </c>
      <c r="G40" s="120">
        <v>27450000</v>
      </c>
      <c r="H40" s="119"/>
      <c r="I40" s="120">
        <v>279991</v>
      </c>
      <c r="J40" s="119">
        <v>7844000</v>
      </c>
      <c r="K40" s="120">
        <v>3963052</v>
      </c>
      <c r="L40" s="119">
        <v>7499000</v>
      </c>
      <c r="M40" s="120">
        <v>7136198</v>
      </c>
      <c r="N40" s="119">
        <v>6441000</v>
      </c>
      <c r="O40" s="120">
        <v>14770258</v>
      </c>
      <c r="P40" s="119">
        <f t="shared" si="19"/>
        <v>21784000</v>
      </c>
      <c r="Q40" s="120">
        <f t="shared" si="20"/>
        <v>26149499</v>
      </c>
      <c r="R40" s="59">
        <f t="shared" si="21"/>
        <v>-14.108547806374183</v>
      </c>
      <c r="S40" s="60">
        <f t="shared" si="22"/>
        <v>106.97657211865479</v>
      </c>
      <c r="T40" s="59">
        <f t="shared" si="23"/>
        <v>72.61333333333333</v>
      </c>
      <c r="U40" s="61">
        <f t="shared" si="24"/>
        <v>87.164996666666667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842269000</v>
      </c>
      <c r="C42" s="121">
        <f>SUM(C37:C41)</f>
        <v>0</v>
      </c>
      <c r="D42" s="121"/>
      <c r="E42" s="121">
        <f t="shared" si="18"/>
        <v>842269000</v>
      </c>
      <c r="F42" s="122">
        <f t="shared" ref="F42:O42" si="25">SUM(F37:F41)</f>
        <v>842269000</v>
      </c>
      <c r="G42" s="123">
        <f t="shared" si="25"/>
        <v>331133000</v>
      </c>
      <c r="H42" s="122">
        <f t="shared" si="25"/>
        <v>56506000</v>
      </c>
      <c r="I42" s="123">
        <f t="shared" si="25"/>
        <v>42712823</v>
      </c>
      <c r="J42" s="122">
        <f t="shared" si="25"/>
        <v>89718000</v>
      </c>
      <c r="K42" s="123">
        <f t="shared" si="25"/>
        <v>63771271</v>
      </c>
      <c r="L42" s="122">
        <f t="shared" si="25"/>
        <v>54318000</v>
      </c>
      <c r="M42" s="123">
        <f t="shared" si="25"/>
        <v>102417095</v>
      </c>
      <c r="N42" s="122">
        <f t="shared" si="25"/>
        <v>40833000</v>
      </c>
      <c r="O42" s="123">
        <f t="shared" si="25"/>
        <v>85940149</v>
      </c>
      <c r="P42" s="122">
        <f t="shared" si="19"/>
        <v>241375000</v>
      </c>
      <c r="Q42" s="123">
        <f t="shared" si="20"/>
        <v>294841338</v>
      </c>
      <c r="R42" s="63">
        <f t="shared" si="21"/>
        <v>-24.826024522257814</v>
      </c>
      <c r="S42" s="64">
        <f t="shared" si="22"/>
        <v>-16.088081779706794</v>
      </c>
      <c r="T42" s="63">
        <f>IF((+$E37+$E40) =0,0,(P42   /(+$E37+$E40) )*100)</f>
        <v>64.174144233964768</v>
      </c>
      <c r="U42" s="65">
        <f>IF((+$E37+$E40) =0,0,(Q42   /(+$E37+$E40) )*100)</f>
        <v>78.389189232303096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722834000</v>
      </c>
      <c r="C45" s="118"/>
      <c r="D45" s="118"/>
      <c r="E45" s="118">
        <f t="shared" si="26"/>
        <v>722834000</v>
      </c>
      <c r="F45" s="119">
        <v>722834000</v>
      </c>
      <c r="G45" s="120">
        <v>722834000</v>
      </c>
      <c r="H45" s="119">
        <v>126266000</v>
      </c>
      <c r="I45" s="120">
        <v>119635456</v>
      </c>
      <c r="J45" s="119">
        <v>248341000</v>
      </c>
      <c r="K45" s="120">
        <v>224262554</v>
      </c>
      <c r="L45" s="119">
        <v>187419000</v>
      </c>
      <c r="M45" s="120">
        <v>238154505</v>
      </c>
      <c r="N45" s="119">
        <v>160003000</v>
      </c>
      <c r="O45" s="120">
        <v>89806732</v>
      </c>
      <c r="P45" s="119">
        <f t="shared" si="27"/>
        <v>722029000</v>
      </c>
      <c r="Q45" s="120">
        <f t="shared" si="28"/>
        <v>671859247</v>
      </c>
      <c r="R45" s="59">
        <f t="shared" si="29"/>
        <v>-14.628186043037259</v>
      </c>
      <c r="S45" s="60">
        <f t="shared" si="30"/>
        <v>-62.290559231705487</v>
      </c>
      <c r="T45" s="59">
        <f t="shared" si="31"/>
        <v>99.888632798125158</v>
      </c>
      <c r="U45" s="61">
        <f t="shared" si="32"/>
        <v>92.947930921899086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1121129000</v>
      </c>
      <c r="C53" s="118"/>
      <c r="D53" s="118"/>
      <c r="E53" s="118">
        <f t="shared" si="26"/>
        <v>1121129000</v>
      </c>
      <c r="F53" s="119">
        <v>1121129000</v>
      </c>
      <c r="G53" s="120">
        <v>1081129000</v>
      </c>
      <c r="H53" s="119">
        <v>252865000</v>
      </c>
      <c r="I53" s="120">
        <v>175179687</v>
      </c>
      <c r="J53" s="119">
        <v>312200000</v>
      </c>
      <c r="K53" s="120">
        <v>425561597</v>
      </c>
      <c r="L53" s="119">
        <v>195562000</v>
      </c>
      <c r="M53" s="120">
        <v>162760644</v>
      </c>
      <c r="N53" s="119">
        <v>234986000</v>
      </c>
      <c r="O53" s="120">
        <v>134737639</v>
      </c>
      <c r="P53" s="119">
        <f t="shared" si="27"/>
        <v>995613000</v>
      </c>
      <c r="Q53" s="120">
        <f t="shared" si="28"/>
        <v>898239567</v>
      </c>
      <c r="R53" s="59">
        <f t="shared" si="29"/>
        <v>20.159335658256715</v>
      </c>
      <c r="S53" s="60">
        <f t="shared" si="30"/>
        <v>-17.217310223962986</v>
      </c>
      <c r="T53" s="59">
        <f t="shared" si="31"/>
        <v>88.804499749805771</v>
      </c>
      <c r="U53" s="61">
        <f t="shared" si="32"/>
        <v>80.119198325973201</v>
      </c>
      <c r="V53" s="119">
        <v>10695000</v>
      </c>
      <c r="W53" s="120" t="s">
        <v>36</v>
      </c>
    </row>
    <row r="54" spans="1:23" ht="12.95" customHeight="1" x14ac:dyDescent="0.2">
      <c r="A54" s="58" t="s">
        <v>77</v>
      </c>
      <c r="B54" s="118">
        <v>235331000</v>
      </c>
      <c r="C54" s="118"/>
      <c r="D54" s="118"/>
      <c r="E54" s="118">
        <f t="shared" si="26"/>
        <v>235331000</v>
      </c>
      <c r="F54" s="119">
        <v>235331000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2079294000</v>
      </c>
      <c r="C55" s="121">
        <f>SUM(C44:C54)</f>
        <v>0</v>
      </c>
      <c r="D55" s="121"/>
      <c r="E55" s="121">
        <f t="shared" si="26"/>
        <v>2079294000</v>
      </c>
      <c r="F55" s="122">
        <f t="shared" ref="F55:O55" si="33">SUM(F44:F54)</f>
        <v>2079294000</v>
      </c>
      <c r="G55" s="123">
        <f t="shared" si="33"/>
        <v>1803963000</v>
      </c>
      <c r="H55" s="122">
        <f t="shared" si="33"/>
        <v>379131000</v>
      </c>
      <c r="I55" s="123">
        <f t="shared" si="33"/>
        <v>294815143</v>
      </c>
      <c r="J55" s="122">
        <f t="shared" si="33"/>
        <v>560541000</v>
      </c>
      <c r="K55" s="123">
        <f t="shared" si="33"/>
        <v>649824151</v>
      </c>
      <c r="L55" s="122">
        <f t="shared" si="33"/>
        <v>382981000</v>
      </c>
      <c r="M55" s="123">
        <f t="shared" si="33"/>
        <v>400915149</v>
      </c>
      <c r="N55" s="122">
        <f t="shared" si="33"/>
        <v>394989000</v>
      </c>
      <c r="O55" s="123">
        <f t="shared" si="33"/>
        <v>224544371</v>
      </c>
      <c r="P55" s="122">
        <f t="shared" si="27"/>
        <v>1717642000</v>
      </c>
      <c r="Q55" s="123">
        <f t="shared" si="28"/>
        <v>1570098814</v>
      </c>
      <c r="R55" s="63">
        <f t="shared" si="29"/>
        <v>3.1354035839898065</v>
      </c>
      <c r="S55" s="64">
        <f t="shared" si="30"/>
        <v>-43.992046307035409</v>
      </c>
      <c r="T55" s="63">
        <f>IF((+$E45+$E47+$E49+$E50+$E53) =0,0,(P55   /(+$E45+$E47+$E49+$E50+$E53) )*100)</f>
        <v>93.149482934310498</v>
      </c>
      <c r="U55" s="65">
        <f>IF((+$E45+$E47+$E49+$E50+$E53) =0,0,(Q55   /(+$E45+$E47+$E49+$E50+$E53) )*100)</f>
        <v>85.148065009981224</v>
      </c>
      <c r="V55" s="122">
        <f>SUM(V44:V54)</f>
        <v>10695000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820674000</v>
      </c>
      <c r="C67" s="118"/>
      <c r="D67" s="118"/>
      <c r="E67" s="118">
        <f t="shared" si="35"/>
        <v>820674000</v>
      </c>
      <c r="F67" s="119">
        <v>820674000</v>
      </c>
      <c r="G67" s="120">
        <v>820674000</v>
      </c>
      <c r="H67" s="119">
        <v>163169000</v>
      </c>
      <c r="I67" s="120">
        <v>67512000</v>
      </c>
      <c r="J67" s="119">
        <v>248335000</v>
      </c>
      <c r="K67" s="120">
        <v>344381000</v>
      </c>
      <c r="L67" s="119">
        <v>173669000</v>
      </c>
      <c r="M67" s="120">
        <v>68490000</v>
      </c>
      <c r="N67" s="119">
        <v>235501000</v>
      </c>
      <c r="O67" s="120">
        <v>72998000</v>
      </c>
      <c r="P67" s="119">
        <f t="shared" si="36"/>
        <v>820674000</v>
      </c>
      <c r="Q67" s="120">
        <f t="shared" si="37"/>
        <v>553381000</v>
      </c>
      <c r="R67" s="59">
        <f t="shared" si="38"/>
        <v>35.603360415503055</v>
      </c>
      <c r="S67" s="60">
        <f t="shared" si="39"/>
        <v>6.5819827712074757</v>
      </c>
      <c r="T67" s="59">
        <f t="shared" si="40"/>
        <v>100</v>
      </c>
      <c r="U67" s="61">
        <f t="shared" si="41"/>
        <v>67.430063581885136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820674000</v>
      </c>
      <c r="C68" s="121">
        <f>SUM(C63:C67)</f>
        <v>0</v>
      </c>
      <c r="D68" s="121"/>
      <c r="E68" s="121">
        <f t="shared" si="35"/>
        <v>820674000</v>
      </c>
      <c r="F68" s="122">
        <f t="shared" ref="F68:O68" si="42">SUM(F63:F67)</f>
        <v>820674000</v>
      </c>
      <c r="G68" s="123">
        <f t="shared" si="42"/>
        <v>820674000</v>
      </c>
      <c r="H68" s="122">
        <f t="shared" si="42"/>
        <v>163169000</v>
      </c>
      <c r="I68" s="123">
        <f t="shared" si="42"/>
        <v>67512000</v>
      </c>
      <c r="J68" s="122">
        <f t="shared" si="42"/>
        <v>248335000</v>
      </c>
      <c r="K68" s="123">
        <f t="shared" si="42"/>
        <v>344381000</v>
      </c>
      <c r="L68" s="122">
        <f t="shared" si="42"/>
        <v>173669000</v>
      </c>
      <c r="M68" s="123">
        <f t="shared" si="42"/>
        <v>68490000</v>
      </c>
      <c r="N68" s="122">
        <f t="shared" si="42"/>
        <v>235501000</v>
      </c>
      <c r="O68" s="123">
        <f t="shared" si="42"/>
        <v>72998000</v>
      </c>
      <c r="P68" s="122">
        <f t="shared" si="36"/>
        <v>820674000</v>
      </c>
      <c r="Q68" s="123">
        <f t="shared" si="37"/>
        <v>553381000</v>
      </c>
      <c r="R68" s="63">
        <f t="shared" si="38"/>
        <v>35.603360415503055</v>
      </c>
      <c r="S68" s="64">
        <f t="shared" si="39"/>
        <v>6.5819827712074757</v>
      </c>
      <c r="T68" s="63">
        <f>IF((+$E63+$E65+$E66++$E67) =0,0,(P68   /(+$E63+$E65+$E66+$E67) )*100)</f>
        <v>100</v>
      </c>
      <c r="U68" s="65">
        <f>IF((+$E63+$E65+$E67) =0,0,(Q68  /(+$E63+$E65+$E67) )*100)</f>
        <v>67.430063581885136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5696598000</v>
      </c>
      <c r="C69" s="130">
        <f>SUM(C9:C16,C19:C25,C28:C31,C34,C37:C41,C44:C54,C57:C60,C63:C67)</f>
        <v>766800000</v>
      </c>
      <c r="D69" s="130"/>
      <c r="E69" s="130">
        <f t="shared" si="35"/>
        <v>6463398000</v>
      </c>
      <c r="F69" s="131">
        <f t="shared" ref="F69:O69" si="43">SUM(F9:F16,F19:F25,F28:F31,F34,F37:F41,F44:F54,F57:F60,F63:F67)</f>
        <v>6241645000</v>
      </c>
      <c r="G69" s="132">
        <f t="shared" si="43"/>
        <v>5149119000</v>
      </c>
      <c r="H69" s="131">
        <f t="shared" si="43"/>
        <v>840671000</v>
      </c>
      <c r="I69" s="132">
        <f t="shared" si="43"/>
        <v>621911419</v>
      </c>
      <c r="J69" s="131">
        <f t="shared" si="43"/>
        <v>1182611000</v>
      </c>
      <c r="K69" s="132">
        <f t="shared" si="43"/>
        <v>1336104844</v>
      </c>
      <c r="L69" s="131">
        <f t="shared" si="43"/>
        <v>776684000</v>
      </c>
      <c r="M69" s="132">
        <f t="shared" si="43"/>
        <v>916203380</v>
      </c>
      <c r="N69" s="131">
        <f t="shared" si="43"/>
        <v>860689000</v>
      </c>
      <c r="O69" s="132">
        <f t="shared" si="43"/>
        <v>812488943</v>
      </c>
      <c r="P69" s="131">
        <f t="shared" si="36"/>
        <v>3660655000</v>
      </c>
      <c r="Q69" s="132">
        <f t="shared" si="37"/>
        <v>3686708586</v>
      </c>
      <c r="R69" s="72">
        <f t="shared" si="38"/>
        <v>10.815853036756261</v>
      </c>
      <c r="S69" s="73">
        <f t="shared" si="39"/>
        <v>-11.320023399171481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64.808442993734715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65.269697152638884</v>
      </c>
      <c r="V69" s="131">
        <f>SUM(V9:V16,V19:V25,V28:V31,V34,V37:V41,V44:V54,V57:V60,V63:V67)</f>
        <v>197564000</v>
      </c>
      <c r="W69" s="132">
        <f>SUM(W9:W16,W19:W25,W28:W31,W34,W37:W41,W44:W54,W57:W60,W63:W67)</f>
        <v>20088000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3829070000</v>
      </c>
      <c r="C71" s="118"/>
      <c r="D71" s="118"/>
      <c r="E71" s="118">
        <f>$B71      +$C71      +$D71</f>
        <v>3829070000</v>
      </c>
      <c r="F71" s="119">
        <v>3829070000</v>
      </c>
      <c r="G71" s="120">
        <v>3705625000</v>
      </c>
      <c r="H71" s="119">
        <v>877573000</v>
      </c>
      <c r="I71" s="120">
        <v>665190203</v>
      </c>
      <c r="J71" s="119">
        <v>1223338000</v>
      </c>
      <c r="K71" s="120">
        <v>1313305572</v>
      </c>
      <c r="L71" s="119">
        <v>720172000</v>
      </c>
      <c r="M71" s="120">
        <v>640871577</v>
      </c>
      <c r="N71" s="119">
        <v>837753000</v>
      </c>
      <c r="O71" s="120">
        <v>690164113</v>
      </c>
      <c r="P71" s="119">
        <f>$H71      +$J71      +$L71      +$N71</f>
        <v>3658836000</v>
      </c>
      <c r="Q71" s="120">
        <f>$I71      +$K71      +$M71      +$O71</f>
        <v>3309531465</v>
      </c>
      <c r="R71" s="59">
        <f>IF(($L71      =0),0,((($N71      -$L71      )/$L71      )*100))</f>
        <v>16.326794154729704</v>
      </c>
      <c r="S71" s="60">
        <f>IF(($M71      =0),0,((($O71      -$M71      )/$M71      )*100))</f>
        <v>7.6914841863863783</v>
      </c>
      <c r="T71" s="59">
        <f>IF(($E71      =0),0,(($P71      /$E71      )*100))</f>
        <v>95.554168505668486</v>
      </c>
      <c r="U71" s="61">
        <f>IF(($E71      =0),0,(($Q71      /$E71      )*100))</f>
        <v>86.431730550760363</v>
      </c>
      <c r="V71" s="119">
        <v>18926000</v>
      </c>
      <c r="W71" s="120">
        <v>6452000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3829070000</v>
      </c>
      <c r="C73" s="127">
        <f>SUM(C71:C72)</f>
        <v>0</v>
      </c>
      <c r="D73" s="127"/>
      <c r="E73" s="127">
        <f>$B73      +$C73      +$D73</f>
        <v>3829070000</v>
      </c>
      <c r="F73" s="128">
        <f t="shared" ref="F73:O73" si="44">SUM(F71:F72)</f>
        <v>3829070000</v>
      </c>
      <c r="G73" s="129">
        <f t="shared" si="44"/>
        <v>3705625000</v>
      </c>
      <c r="H73" s="128">
        <f t="shared" si="44"/>
        <v>877573000</v>
      </c>
      <c r="I73" s="129">
        <f t="shared" si="44"/>
        <v>665190203</v>
      </c>
      <c r="J73" s="128">
        <f t="shared" si="44"/>
        <v>1223338000</v>
      </c>
      <c r="K73" s="129">
        <f t="shared" si="44"/>
        <v>1313305572</v>
      </c>
      <c r="L73" s="128">
        <f t="shared" si="44"/>
        <v>720172000</v>
      </c>
      <c r="M73" s="129">
        <f t="shared" si="44"/>
        <v>640871577</v>
      </c>
      <c r="N73" s="128">
        <f t="shared" si="44"/>
        <v>837753000</v>
      </c>
      <c r="O73" s="129">
        <f t="shared" si="44"/>
        <v>690164113</v>
      </c>
      <c r="P73" s="128">
        <f>$H73      +$J73      +$L73      +$N73</f>
        <v>3658836000</v>
      </c>
      <c r="Q73" s="129">
        <f>$I73      +$K73      +$M73      +$O73</f>
        <v>3309531465</v>
      </c>
      <c r="R73" s="68">
        <f>IF(($L73      =0),0,((($N73      -$L73      )/$L73      )*100))</f>
        <v>16.326794154729704</v>
      </c>
      <c r="S73" s="69">
        <f>IF(($M73      =0),0,((($O73      -$M73      )/$M73      )*100))</f>
        <v>7.6914841863863783</v>
      </c>
      <c r="T73" s="68">
        <f>IF(($E71      =0),0,(($P71      /$E71      )*100))</f>
        <v>95.554168505668486</v>
      </c>
      <c r="U73" s="70">
        <f>IF($E71   =0,0,($Q71   /$E71 )*100)</f>
        <v>86.431730550760363</v>
      </c>
      <c r="V73" s="128">
        <f>SUM(V71:V72)</f>
        <v>18926000</v>
      </c>
      <c r="W73" s="129">
        <f>SUM(W71:W72)</f>
        <v>6452000</v>
      </c>
    </row>
    <row r="74" spans="1:23" ht="12.95" customHeight="1" x14ac:dyDescent="0.2">
      <c r="A74" s="71" t="s">
        <v>89</v>
      </c>
      <c r="B74" s="130">
        <f>SUM(B71:B72)</f>
        <v>3829070000</v>
      </c>
      <c r="C74" s="130">
        <f>SUM(C71:C72)</f>
        <v>0</v>
      </c>
      <c r="D74" s="130"/>
      <c r="E74" s="130">
        <f>$B74      +$C74      +$D74</f>
        <v>3829070000</v>
      </c>
      <c r="F74" s="131">
        <f t="shared" ref="F74:O74" si="45">SUM(F71:F72)</f>
        <v>3829070000</v>
      </c>
      <c r="G74" s="132">
        <f t="shared" si="45"/>
        <v>3705625000</v>
      </c>
      <c r="H74" s="131">
        <f t="shared" si="45"/>
        <v>877573000</v>
      </c>
      <c r="I74" s="132">
        <f t="shared" si="45"/>
        <v>665190203</v>
      </c>
      <c r="J74" s="131">
        <f t="shared" si="45"/>
        <v>1223338000</v>
      </c>
      <c r="K74" s="132">
        <f t="shared" si="45"/>
        <v>1313305572</v>
      </c>
      <c r="L74" s="131">
        <f t="shared" si="45"/>
        <v>720172000</v>
      </c>
      <c r="M74" s="132">
        <f t="shared" si="45"/>
        <v>640871577</v>
      </c>
      <c r="N74" s="131">
        <f t="shared" si="45"/>
        <v>837753000</v>
      </c>
      <c r="O74" s="132">
        <f t="shared" si="45"/>
        <v>690164113</v>
      </c>
      <c r="P74" s="131">
        <f>$H74      +$J74      +$L74      +$N74</f>
        <v>3658836000</v>
      </c>
      <c r="Q74" s="132">
        <f>$I74      +$K74      +$M74      +$O74</f>
        <v>3309531465</v>
      </c>
      <c r="R74" s="72">
        <f>IF(($L74      =0),0,((($N74      -$L74      )/$L74      )*100))</f>
        <v>16.326794154729704</v>
      </c>
      <c r="S74" s="73">
        <f>IF(($M74      =0),0,((($O74      -$M74      )/$M74      )*100))</f>
        <v>7.6914841863863783</v>
      </c>
      <c r="T74" s="72">
        <f>IF(($E71      =0),0,(($P71      /$E71      )*100))</f>
        <v>95.554168505668486</v>
      </c>
      <c r="U74" s="76">
        <f>IF($E71   =0,0,($Q71   /$E71 )*100)</f>
        <v>86.431730550760363</v>
      </c>
      <c r="V74" s="131">
        <f>SUM(V71:V72)</f>
        <v>18926000</v>
      </c>
      <c r="W74" s="132">
        <f>SUM(W71:W72)</f>
        <v>6452000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9525668000</v>
      </c>
      <c r="C75" s="130">
        <f>SUM(C9:C16,C19:C25,C28:C31,C34,C37:C41,C44:C54,C57:C60,C63:C67,C71:C72)</f>
        <v>766800000</v>
      </c>
      <c r="D75" s="130"/>
      <c r="E75" s="130">
        <f>$B75      +$C75      +$D75</f>
        <v>10292468000</v>
      </c>
      <c r="F75" s="131">
        <f t="shared" ref="F75:O75" si="46">SUM(F9:F16,F19:F25,F28:F31,F34,F37:F41,F44:F54,F57:F60,F63:F67,F71:F72)</f>
        <v>10070715000</v>
      </c>
      <c r="G75" s="132">
        <f t="shared" si="46"/>
        <v>8854744000</v>
      </c>
      <c r="H75" s="131">
        <f t="shared" si="46"/>
        <v>1718244000</v>
      </c>
      <c r="I75" s="132">
        <f t="shared" si="46"/>
        <v>1287101622</v>
      </c>
      <c r="J75" s="131">
        <f t="shared" si="46"/>
        <v>2405949000</v>
      </c>
      <c r="K75" s="132">
        <f t="shared" si="46"/>
        <v>2649410416</v>
      </c>
      <c r="L75" s="131">
        <f t="shared" si="46"/>
        <v>1496856000</v>
      </c>
      <c r="M75" s="132">
        <f t="shared" si="46"/>
        <v>1557074957</v>
      </c>
      <c r="N75" s="131">
        <f t="shared" si="46"/>
        <v>1698442000</v>
      </c>
      <c r="O75" s="132">
        <f t="shared" si="46"/>
        <v>1502653056</v>
      </c>
      <c r="P75" s="131">
        <f>$H75      +$J75      +$L75      +$N75</f>
        <v>7319491000</v>
      </c>
      <c r="Q75" s="132">
        <f>$I75      +$K75      +$M75      +$O75</f>
        <v>6996240051</v>
      </c>
      <c r="R75" s="72">
        <f>IF(($L75      =0),0,((($N75      -$L75      )/$L75      )*100))</f>
        <v>13.467294115131983</v>
      </c>
      <c r="S75" s="73">
        <f>IF(($M75      =0),0,((($O75      -$M75      )/$M75      )*100))</f>
        <v>-3.4951368754176171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77.230244327270938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73.81952221964184</v>
      </c>
      <c r="V75" s="131">
        <f>SUM(V9:V16,V19:V25,V28:V31,V34,V37:V41,V44:V54,V57:V60,V63:V67,V71:V72)</f>
        <v>216490000</v>
      </c>
      <c r="W75" s="132">
        <f>SUM(W9:W16,W19:W25,W28:W31,W34,W37:W41,W44:W54,W57:W60,W63:W67,W71:W72)</f>
        <v>26540000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4SazBE4fRHFxIqEgxpOtlvc1BzaOCpm6JtfAlCpWaKkb2kMdmq5cDHonw+3yHkfDB6ftZSTuhyNHcx3vOWHafg==" saltValue="6YaoWI2kEbqzRtRcKdF0b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105000</v>
      </c>
      <c r="I10" s="120">
        <v>106090</v>
      </c>
      <c r="J10" s="119">
        <v>105000</v>
      </c>
      <c r="K10" s="120">
        <v>106050</v>
      </c>
      <c r="L10" s="119">
        <v>106000</v>
      </c>
      <c r="M10" s="120">
        <v>106382</v>
      </c>
      <c r="N10" s="119">
        <v>588000</v>
      </c>
      <c r="O10" s="120">
        <v>681479</v>
      </c>
      <c r="P10" s="119">
        <f t="shared" ref="P10:P17" si="1">$H10      +$J10      +$L10      +$N10</f>
        <v>904000</v>
      </c>
      <c r="Q10" s="120">
        <f t="shared" ref="Q10:Q17" si="2">$I10      +$K10      +$M10      +$O10</f>
        <v>1000001</v>
      </c>
      <c r="R10" s="59">
        <f t="shared" ref="R10:R17" si="3">IF(($L10      =0),0,((($N10      -$L10      )/$L10      )*100))</f>
        <v>454.71698113207549</v>
      </c>
      <c r="S10" s="60">
        <f t="shared" ref="S10:S17" si="4">IF(($M10      =0),0,((($O10      -$M10      )/$M10      )*100))</f>
        <v>540.59615348461205</v>
      </c>
      <c r="T10" s="59">
        <f t="shared" ref="T10:T17" si="5">IF(($E10      =0),0,(($P10      /$E10      )*100))</f>
        <v>90.4</v>
      </c>
      <c r="U10" s="61">
        <f t="shared" ref="U10:U17" si="6">IF(($E10      =0),0,(($Q10      /$E10      )*100))</f>
        <v>100.00009999999999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27500000</v>
      </c>
      <c r="C11" s="118"/>
      <c r="D11" s="118"/>
      <c r="E11" s="118">
        <f t="shared" si="0"/>
        <v>27500000</v>
      </c>
      <c r="F11" s="119">
        <v>27500000</v>
      </c>
      <c r="G11" s="120">
        <v>27500000</v>
      </c>
      <c r="H11" s="119">
        <v>4730000</v>
      </c>
      <c r="I11" s="120">
        <v>12463336</v>
      </c>
      <c r="J11" s="119">
        <v>4151000</v>
      </c>
      <c r="K11" s="120">
        <v>2033724</v>
      </c>
      <c r="L11" s="119">
        <v>4800000</v>
      </c>
      <c r="M11" s="120">
        <v>8950880</v>
      </c>
      <c r="N11" s="119">
        <v>13819000</v>
      </c>
      <c r="O11" s="120">
        <v>1664773</v>
      </c>
      <c r="P11" s="119">
        <f t="shared" si="1"/>
        <v>27500000</v>
      </c>
      <c r="Q11" s="120">
        <f t="shared" si="2"/>
        <v>25112713</v>
      </c>
      <c r="R11" s="59">
        <f t="shared" si="3"/>
        <v>187.89583333333331</v>
      </c>
      <c r="S11" s="60">
        <f t="shared" si="4"/>
        <v>-81.401013084746978</v>
      </c>
      <c r="T11" s="59">
        <f t="shared" si="5"/>
        <v>100</v>
      </c>
      <c r="U11" s="61">
        <f t="shared" si="6"/>
        <v>91.31895636363636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221753000</v>
      </c>
      <c r="C13" s="118"/>
      <c r="D13" s="118"/>
      <c r="E13" s="118">
        <f t="shared" si="0"/>
        <v>221753000</v>
      </c>
      <c r="F13" s="119" t="s">
        <v>36</v>
      </c>
      <c r="G13" s="120" t="s">
        <v>36</v>
      </c>
      <c r="H13" s="119"/>
      <c r="I13" s="120"/>
      <c r="J13" s="119"/>
      <c r="K13" s="120">
        <v>-1707838</v>
      </c>
      <c r="L13" s="119"/>
      <c r="M13" s="120">
        <v>108051220</v>
      </c>
      <c r="N13" s="119"/>
      <c r="O13" s="120">
        <v>128729924</v>
      </c>
      <c r="P13" s="119">
        <f t="shared" si="1"/>
        <v>0</v>
      </c>
      <c r="Q13" s="120">
        <f t="shared" si="2"/>
        <v>235073306</v>
      </c>
      <c r="R13" s="59">
        <f t="shared" si="3"/>
        <v>0</v>
      </c>
      <c r="S13" s="60">
        <f t="shared" si="4"/>
        <v>19.137871835227774</v>
      </c>
      <c r="T13" s="59">
        <f t="shared" si="5"/>
        <v>0</v>
      </c>
      <c r="U13" s="61">
        <f t="shared" si="6"/>
        <v>106.00682110275848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3000000</v>
      </c>
      <c r="C15" s="118"/>
      <c r="D15" s="118"/>
      <c r="E15" s="118">
        <f t="shared" si="0"/>
        <v>3000000</v>
      </c>
      <c r="F15" s="119">
        <v>3000000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253253000</v>
      </c>
      <c r="C17" s="121">
        <f>SUM(C9:C16)</f>
        <v>0</v>
      </c>
      <c r="D17" s="121"/>
      <c r="E17" s="121">
        <f t="shared" si="0"/>
        <v>253253000</v>
      </c>
      <c r="F17" s="122">
        <f t="shared" ref="F17:O17" si="7">SUM(F9:F16)</f>
        <v>31500000</v>
      </c>
      <c r="G17" s="123">
        <f t="shared" si="7"/>
        <v>28500000</v>
      </c>
      <c r="H17" s="122">
        <f t="shared" si="7"/>
        <v>4835000</v>
      </c>
      <c r="I17" s="123">
        <f t="shared" si="7"/>
        <v>12569426</v>
      </c>
      <c r="J17" s="122">
        <f t="shared" si="7"/>
        <v>4256000</v>
      </c>
      <c r="K17" s="123">
        <f t="shared" si="7"/>
        <v>431936</v>
      </c>
      <c r="L17" s="122">
        <f t="shared" si="7"/>
        <v>4906000</v>
      </c>
      <c r="M17" s="123">
        <f t="shared" si="7"/>
        <v>117108482</v>
      </c>
      <c r="N17" s="122">
        <f t="shared" si="7"/>
        <v>14407000</v>
      </c>
      <c r="O17" s="123">
        <f t="shared" si="7"/>
        <v>131076176</v>
      </c>
      <c r="P17" s="122">
        <f t="shared" si="1"/>
        <v>28404000</v>
      </c>
      <c r="Q17" s="123">
        <f t="shared" si="2"/>
        <v>261186020</v>
      </c>
      <c r="R17" s="63">
        <f t="shared" si="3"/>
        <v>193.66082348145127</v>
      </c>
      <c r="S17" s="64">
        <f t="shared" si="4"/>
        <v>11.927141195460122</v>
      </c>
      <c r="T17" s="63">
        <f>IF((SUM($E9:$E14))=0,0,(P17/(SUM($E9:$E14))*100))</f>
        <v>11.350113684950831</v>
      </c>
      <c r="U17" s="65">
        <f>IF((SUM($E9:$E14))=0,0,(Q17/(SUM($E9:$E14))*100))</f>
        <v>104.36878678777077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250000</v>
      </c>
      <c r="W22" s="120"/>
    </row>
    <row r="23" spans="1:23" ht="12.95" customHeight="1" x14ac:dyDescent="0.2">
      <c r="A23" s="58" t="s">
        <v>50</v>
      </c>
      <c r="B23" s="118"/>
      <c r="C23" s="118">
        <v>47800000</v>
      </c>
      <c r="D23" s="118"/>
      <c r="E23" s="118">
        <f t="shared" si="8"/>
        <v>47800000</v>
      </c>
      <c r="F23" s="119">
        <v>47800000</v>
      </c>
      <c r="G23" s="120">
        <v>47800000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47800000</v>
      </c>
      <c r="D26" s="121"/>
      <c r="E26" s="121">
        <f t="shared" si="8"/>
        <v>47800000</v>
      </c>
      <c r="F26" s="122">
        <f t="shared" ref="F26:O26" si="15">SUM(F19:F25)</f>
        <v>47800000</v>
      </c>
      <c r="G26" s="123">
        <f t="shared" si="15"/>
        <v>47800000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250000</v>
      </c>
      <c r="W26" s="123">
        <f>SUM(W19:W25)</f>
        <v>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746609000</v>
      </c>
      <c r="C30" s="118">
        <v>303000000</v>
      </c>
      <c r="D30" s="118"/>
      <c r="E30" s="118">
        <f>$B30      +$C30      +$D30</f>
        <v>1049609000</v>
      </c>
      <c r="F30" s="119">
        <v>1049609000</v>
      </c>
      <c r="G30" s="120">
        <v>860609000</v>
      </c>
      <c r="H30" s="119">
        <v>54800000</v>
      </c>
      <c r="I30" s="120">
        <v>47353668</v>
      </c>
      <c r="J30" s="119">
        <v>57994000</v>
      </c>
      <c r="K30" s="120">
        <v>65442243</v>
      </c>
      <c r="L30" s="119">
        <v>39665000</v>
      </c>
      <c r="M30" s="120">
        <v>39665295</v>
      </c>
      <c r="N30" s="119">
        <v>38363000</v>
      </c>
      <c r="O30" s="120">
        <v>24556617</v>
      </c>
      <c r="P30" s="119">
        <f>$H30      +$J30      +$L30      +$N30</f>
        <v>190822000</v>
      </c>
      <c r="Q30" s="120">
        <f>$I30      +$K30      +$M30      +$O30</f>
        <v>177017823</v>
      </c>
      <c r="R30" s="59">
        <f>IF(($L30      =0),0,((($N30      -$L30      )/$L30      )*100))</f>
        <v>-3.2824908609605443</v>
      </c>
      <c r="S30" s="60">
        <f>IF(($M30      =0),0,((($O30      -$M30      )/$M30      )*100))</f>
        <v>-38.090421362049618</v>
      </c>
      <c r="T30" s="59">
        <f>IF(($E30      =0),0,(($P30      /$E30      )*100))</f>
        <v>18.180293804645348</v>
      </c>
      <c r="U30" s="61">
        <f>IF(($E30      =0),0,(($Q30      /$E30      )*100))</f>
        <v>16.865120535361264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746609000</v>
      </c>
      <c r="C32" s="121">
        <f>SUM(C28:C31)</f>
        <v>303000000</v>
      </c>
      <c r="D32" s="121"/>
      <c r="E32" s="121">
        <f>$B32      +$C32      +$D32</f>
        <v>1049609000</v>
      </c>
      <c r="F32" s="122">
        <f t="shared" ref="F32:O32" si="16">SUM(F28:F31)</f>
        <v>1049609000</v>
      </c>
      <c r="G32" s="123">
        <f t="shared" si="16"/>
        <v>860609000</v>
      </c>
      <c r="H32" s="122">
        <f t="shared" si="16"/>
        <v>54800000</v>
      </c>
      <c r="I32" s="123">
        <f t="shared" si="16"/>
        <v>47353668</v>
      </c>
      <c r="J32" s="122">
        <f t="shared" si="16"/>
        <v>57994000</v>
      </c>
      <c r="K32" s="123">
        <f t="shared" si="16"/>
        <v>65442243</v>
      </c>
      <c r="L32" s="122">
        <f t="shared" si="16"/>
        <v>39665000</v>
      </c>
      <c r="M32" s="123">
        <f t="shared" si="16"/>
        <v>39665295</v>
      </c>
      <c r="N32" s="122">
        <f t="shared" si="16"/>
        <v>38363000</v>
      </c>
      <c r="O32" s="123">
        <f t="shared" si="16"/>
        <v>24556617</v>
      </c>
      <c r="P32" s="122">
        <f>$H32      +$J32      +$L32      +$N32</f>
        <v>190822000</v>
      </c>
      <c r="Q32" s="123">
        <f>$I32      +$K32      +$M32      +$O32</f>
        <v>177017823</v>
      </c>
      <c r="R32" s="63">
        <f>IF(($L32      =0),0,((($N32      -$L32      )/$L32      )*100))</f>
        <v>-3.2824908609605443</v>
      </c>
      <c r="S32" s="64">
        <f>IF(($M32      =0),0,((($O32      -$M32      )/$M32      )*100))</f>
        <v>-38.090421362049618</v>
      </c>
      <c r="T32" s="63">
        <f>IF($E32   =0,0,($P32   /$E32   )*100)</f>
        <v>18.180293804645348</v>
      </c>
      <c r="U32" s="65">
        <f>IF($E32   =0,0,($Q32   /$E32   )*100)</f>
        <v>16.865120535361264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8517000</v>
      </c>
      <c r="C34" s="118"/>
      <c r="D34" s="118"/>
      <c r="E34" s="118">
        <f>$B34      +$C34      +$D34</f>
        <v>8517000</v>
      </c>
      <c r="F34" s="119">
        <v>8517000</v>
      </c>
      <c r="G34" s="120">
        <v>8517000</v>
      </c>
      <c r="H34" s="119"/>
      <c r="I34" s="120"/>
      <c r="J34" s="119"/>
      <c r="K34" s="120">
        <v>2129000</v>
      </c>
      <c r="L34" s="119"/>
      <c r="M34" s="120">
        <v>6388000</v>
      </c>
      <c r="N34" s="119"/>
      <c r="O34" s="120"/>
      <c r="P34" s="119">
        <f>$H34      +$J34      +$L34      +$N34</f>
        <v>0</v>
      </c>
      <c r="Q34" s="120">
        <f>$I34      +$K34      +$M34      +$O34</f>
        <v>8517000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8517000</v>
      </c>
      <c r="C35" s="121">
        <f>C34</f>
        <v>0</v>
      </c>
      <c r="D35" s="121"/>
      <c r="E35" s="121">
        <f>$B35      +$C35      +$D35</f>
        <v>8517000</v>
      </c>
      <c r="F35" s="122">
        <f t="shared" ref="F35:O35" si="17">F34</f>
        <v>8517000</v>
      </c>
      <c r="G35" s="123">
        <f t="shared" si="17"/>
        <v>8517000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2129000</v>
      </c>
      <c r="L35" s="122">
        <f t="shared" si="17"/>
        <v>0</v>
      </c>
      <c r="M35" s="123">
        <f t="shared" si="17"/>
        <v>6388000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8517000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21471000</v>
      </c>
      <c r="C38" s="118">
        <v>-16885000</v>
      </c>
      <c r="D38" s="118"/>
      <c r="E38" s="118">
        <f t="shared" si="18"/>
        <v>4586000</v>
      </c>
      <c r="F38" s="119">
        <v>21471000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7000000</v>
      </c>
      <c r="C40" s="118"/>
      <c r="D40" s="118"/>
      <c r="E40" s="118">
        <f t="shared" si="18"/>
        <v>7000000</v>
      </c>
      <c r="F40" s="119">
        <v>7000000</v>
      </c>
      <c r="G40" s="120">
        <v>7000000</v>
      </c>
      <c r="H40" s="119"/>
      <c r="I40" s="120"/>
      <c r="J40" s="119">
        <v>3891000</v>
      </c>
      <c r="K40" s="120">
        <v>2995554</v>
      </c>
      <c r="L40" s="119">
        <v>1511000</v>
      </c>
      <c r="M40" s="120">
        <v>1749452</v>
      </c>
      <c r="N40" s="119">
        <v>558000</v>
      </c>
      <c r="O40" s="120">
        <v>1653779</v>
      </c>
      <c r="P40" s="119">
        <f t="shared" si="19"/>
        <v>5960000</v>
      </c>
      <c r="Q40" s="120">
        <f t="shared" si="20"/>
        <v>6398785</v>
      </c>
      <c r="R40" s="59">
        <f t="shared" si="21"/>
        <v>-63.070814030443415</v>
      </c>
      <c r="S40" s="60">
        <f t="shared" si="22"/>
        <v>-5.4687410686317772</v>
      </c>
      <c r="T40" s="59">
        <f t="shared" si="23"/>
        <v>85.142857142857139</v>
      </c>
      <c r="U40" s="61">
        <f t="shared" si="24"/>
        <v>91.41121428571428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28471000</v>
      </c>
      <c r="C42" s="121">
        <f>SUM(C37:C41)</f>
        <v>-16885000</v>
      </c>
      <c r="D42" s="121"/>
      <c r="E42" s="121">
        <f t="shared" si="18"/>
        <v>11586000</v>
      </c>
      <c r="F42" s="122">
        <f t="shared" ref="F42:O42" si="25">SUM(F37:F41)</f>
        <v>28471000</v>
      </c>
      <c r="G42" s="123">
        <f t="shared" si="25"/>
        <v>7000000</v>
      </c>
      <c r="H42" s="122">
        <f t="shared" si="25"/>
        <v>0</v>
      </c>
      <c r="I42" s="123">
        <f t="shared" si="25"/>
        <v>0</v>
      </c>
      <c r="J42" s="122">
        <f t="shared" si="25"/>
        <v>3891000</v>
      </c>
      <c r="K42" s="123">
        <f t="shared" si="25"/>
        <v>2995554</v>
      </c>
      <c r="L42" s="122">
        <f t="shared" si="25"/>
        <v>1511000</v>
      </c>
      <c r="M42" s="123">
        <f t="shared" si="25"/>
        <v>1749452</v>
      </c>
      <c r="N42" s="122">
        <f t="shared" si="25"/>
        <v>558000</v>
      </c>
      <c r="O42" s="123">
        <f t="shared" si="25"/>
        <v>1653779</v>
      </c>
      <c r="P42" s="122">
        <f t="shared" si="19"/>
        <v>5960000</v>
      </c>
      <c r="Q42" s="123">
        <f t="shared" si="20"/>
        <v>6398785</v>
      </c>
      <c r="R42" s="63">
        <f t="shared" si="21"/>
        <v>-63.070814030443415</v>
      </c>
      <c r="S42" s="64">
        <f t="shared" si="22"/>
        <v>-5.4687410686317772</v>
      </c>
      <c r="T42" s="63">
        <f>IF((+$E37+$E40) =0,0,(P42   /(+$E37+$E40) )*100)</f>
        <v>85.142857142857139</v>
      </c>
      <c r="U42" s="65">
        <f>IF((+$E37+$E40) =0,0,(Q42   /(+$E37+$E40) )*100)</f>
        <v>91.41121428571428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820674000</v>
      </c>
      <c r="C67" s="118"/>
      <c r="D67" s="118"/>
      <c r="E67" s="118">
        <f t="shared" si="35"/>
        <v>820674000</v>
      </c>
      <c r="F67" s="119">
        <v>820674000</v>
      </c>
      <c r="G67" s="120">
        <v>820674000</v>
      </c>
      <c r="H67" s="119">
        <v>163169000</v>
      </c>
      <c r="I67" s="120">
        <v>67512000</v>
      </c>
      <c r="J67" s="119">
        <v>248335000</v>
      </c>
      <c r="K67" s="120">
        <v>344381000</v>
      </c>
      <c r="L67" s="119">
        <v>173669000</v>
      </c>
      <c r="M67" s="120">
        <v>68490000</v>
      </c>
      <c r="N67" s="119">
        <v>235501000</v>
      </c>
      <c r="O67" s="120">
        <v>72998000</v>
      </c>
      <c r="P67" s="119">
        <f t="shared" si="36"/>
        <v>820674000</v>
      </c>
      <c r="Q67" s="120">
        <f t="shared" si="37"/>
        <v>553381000</v>
      </c>
      <c r="R67" s="59">
        <f t="shared" si="38"/>
        <v>35.603360415503055</v>
      </c>
      <c r="S67" s="60">
        <f t="shared" si="39"/>
        <v>6.5819827712074757</v>
      </c>
      <c r="T67" s="59">
        <f t="shared" si="40"/>
        <v>100</v>
      </c>
      <c r="U67" s="61">
        <f t="shared" si="41"/>
        <v>67.430063581885136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820674000</v>
      </c>
      <c r="C68" s="121">
        <f>SUM(C63:C67)</f>
        <v>0</v>
      </c>
      <c r="D68" s="121"/>
      <c r="E68" s="121">
        <f t="shared" si="35"/>
        <v>820674000</v>
      </c>
      <c r="F68" s="122">
        <f t="shared" ref="F68:O68" si="42">SUM(F63:F67)</f>
        <v>820674000</v>
      </c>
      <c r="G68" s="123">
        <f t="shared" si="42"/>
        <v>820674000</v>
      </c>
      <c r="H68" s="122">
        <f t="shared" si="42"/>
        <v>163169000</v>
      </c>
      <c r="I68" s="123">
        <f t="shared" si="42"/>
        <v>67512000</v>
      </c>
      <c r="J68" s="122">
        <f t="shared" si="42"/>
        <v>248335000</v>
      </c>
      <c r="K68" s="123">
        <f t="shared" si="42"/>
        <v>344381000</v>
      </c>
      <c r="L68" s="122">
        <f t="shared" si="42"/>
        <v>173669000</v>
      </c>
      <c r="M68" s="123">
        <f t="shared" si="42"/>
        <v>68490000</v>
      </c>
      <c r="N68" s="122">
        <f t="shared" si="42"/>
        <v>235501000</v>
      </c>
      <c r="O68" s="123">
        <f t="shared" si="42"/>
        <v>72998000</v>
      </c>
      <c r="P68" s="122">
        <f t="shared" si="36"/>
        <v>820674000</v>
      </c>
      <c r="Q68" s="123">
        <f t="shared" si="37"/>
        <v>553381000</v>
      </c>
      <c r="R68" s="63">
        <f t="shared" si="38"/>
        <v>35.603360415503055</v>
      </c>
      <c r="S68" s="64">
        <f t="shared" si="39"/>
        <v>6.5819827712074757</v>
      </c>
      <c r="T68" s="63">
        <f>IF((+$E63+$E65+$E66++$E67) =0,0,(P68   /(+$E63+$E65+$E66+$E67) )*100)</f>
        <v>100</v>
      </c>
      <c r="U68" s="65">
        <f>IF((+$E63+$E65+$E67) =0,0,(Q68  /(+$E63+$E65+$E67) )*100)</f>
        <v>67.430063581885136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1857524000</v>
      </c>
      <c r="C69" s="130">
        <f>SUM(C9:C16,C19:C25,C28:C31,C34,C37:C41,C44:C54,C57:C60,C63:C67)</f>
        <v>333915000</v>
      </c>
      <c r="D69" s="130"/>
      <c r="E69" s="130">
        <f t="shared" si="35"/>
        <v>2191439000</v>
      </c>
      <c r="F69" s="131">
        <f t="shared" ref="F69:O69" si="43">SUM(F9:F16,F19:F25,F28:F31,F34,F37:F41,F44:F54,F57:F60,F63:F67)</f>
        <v>1986571000</v>
      </c>
      <c r="G69" s="132">
        <f t="shared" si="43"/>
        <v>1773100000</v>
      </c>
      <c r="H69" s="131">
        <f t="shared" si="43"/>
        <v>222804000</v>
      </c>
      <c r="I69" s="132">
        <f t="shared" si="43"/>
        <v>127435094</v>
      </c>
      <c r="J69" s="131">
        <f t="shared" si="43"/>
        <v>314476000</v>
      </c>
      <c r="K69" s="132">
        <f t="shared" si="43"/>
        <v>415379733</v>
      </c>
      <c r="L69" s="131">
        <f t="shared" si="43"/>
        <v>219751000</v>
      </c>
      <c r="M69" s="132">
        <f t="shared" si="43"/>
        <v>233401229</v>
      </c>
      <c r="N69" s="131">
        <f t="shared" si="43"/>
        <v>288829000</v>
      </c>
      <c r="O69" s="132">
        <f t="shared" si="43"/>
        <v>230284572</v>
      </c>
      <c r="P69" s="131">
        <f t="shared" si="36"/>
        <v>1045860000</v>
      </c>
      <c r="Q69" s="132">
        <f t="shared" si="37"/>
        <v>1006500628</v>
      </c>
      <c r="R69" s="72">
        <f t="shared" si="38"/>
        <v>31.434669239275358</v>
      </c>
      <c r="S69" s="73">
        <f t="shared" si="39"/>
        <v>-1.3353215890735519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47.890586042192403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46.08829568656865</v>
      </c>
      <c r="V69" s="131">
        <f>SUM(V9:V16,V19:V25,V28:V31,V34,V37:V41,V44:V54,V57:V60,V63:V67)</f>
        <v>250000</v>
      </c>
      <c r="W69" s="132">
        <f>SUM(W9:W16,W19:W25,W28:W31,W34,W37:W41,W44:W54,W57:W60,W63:W67)</f>
        <v>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1857524000</v>
      </c>
      <c r="C75" s="130">
        <f>SUM(C9:C16,C19:C25,C28:C31,C34,C37:C41,C44:C54,C57:C60,C63:C67,C71:C72)</f>
        <v>333915000</v>
      </c>
      <c r="D75" s="130"/>
      <c r="E75" s="130">
        <f>$B75      +$C75      +$D75</f>
        <v>2191439000</v>
      </c>
      <c r="F75" s="131">
        <f t="shared" ref="F75:O75" si="46">SUM(F9:F16,F19:F25,F28:F31,F34,F37:F41,F44:F54,F57:F60,F63:F67,F71:F72)</f>
        <v>1986571000</v>
      </c>
      <c r="G75" s="132">
        <f t="shared" si="46"/>
        <v>1773100000</v>
      </c>
      <c r="H75" s="131">
        <f t="shared" si="46"/>
        <v>222804000</v>
      </c>
      <c r="I75" s="132">
        <f t="shared" si="46"/>
        <v>127435094</v>
      </c>
      <c r="J75" s="131">
        <f t="shared" si="46"/>
        <v>314476000</v>
      </c>
      <c r="K75" s="132">
        <f t="shared" si="46"/>
        <v>415379733</v>
      </c>
      <c r="L75" s="131">
        <f t="shared" si="46"/>
        <v>219751000</v>
      </c>
      <c r="M75" s="132">
        <f t="shared" si="46"/>
        <v>233401229</v>
      </c>
      <c r="N75" s="131">
        <f t="shared" si="46"/>
        <v>288829000</v>
      </c>
      <c r="O75" s="132">
        <f t="shared" si="46"/>
        <v>230284572</v>
      </c>
      <c r="P75" s="131">
        <f>$H75      +$J75      +$L75      +$N75</f>
        <v>1045860000</v>
      </c>
      <c r="Q75" s="132">
        <f>$I75      +$K75      +$M75      +$O75</f>
        <v>1006500628</v>
      </c>
      <c r="R75" s="72">
        <f>IF(($L75      =0),0,((($N75      -$L75      )/$L75      )*100))</f>
        <v>31.434669239275358</v>
      </c>
      <c r="S75" s="73">
        <f>IF(($M75      =0),0,((($O75      -$M75      )/$M75      )*100))</f>
        <v>-1.3353215890735519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47.890586042192403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46.08829568656865</v>
      </c>
      <c r="V75" s="131">
        <f>SUM(V9:V16,V19:V25,V28:V31,V34,V37:V41,V44:V54,V57:V60,V63:V67,V71:V72)</f>
        <v>250000</v>
      </c>
      <c r="W75" s="132">
        <f>SUM(W9:W16,W19:W25,W28:W31,W34,W37:W41,W44:W54,W57:W60,W63:W67,W71:W72)</f>
        <v>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h7ZWQDbc3dP8xW60JPf2WPxFPslxjYEosJzQln5xULjkcBM/XNXua5oIhDGpcRARGoCjH4eLBzLyXsiC1u35w==" saltValue="MFtyi7sYWF5RYU44bQkHj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104000</v>
      </c>
      <c r="I10" s="120">
        <v>103935</v>
      </c>
      <c r="J10" s="119">
        <v>1050000</v>
      </c>
      <c r="K10" s="120">
        <v>472132</v>
      </c>
      <c r="L10" s="119">
        <v>129000</v>
      </c>
      <c r="M10" s="120">
        <v>705063</v>
      </c>
      <c r="N10" s="119">
        <v>43000</v>
      </c>
      <c r="O10" s="120">
        <v>718869</v>
      </c>
      <c r="P10" s="119">
        <f t="shared" ref="P10:P17" si="1">$H10      +$J10      +$L10      +$N10</f>
        <v>1326000</v>
      </c>
      <c r="Q10" s="120">
        <f t="shared" ref="Q10:Q17" si="2">$I10      +$K10      +$M10      +$O10</f>
        <v>1999999</v>
      </c>
      <c r="R10" s="59">
        <f t="shared" ref="R10:R17" si="3">IF(($L10      =0),0,((($N10      -$L10      )/$L10      )*100))</f>
        <v>-66.666666666666657</v>
      </c>
      <c r="S10" s="60">
        <f t="shared" ref="S10:S17" si="4">IF(($M10      =0),0,((($O10      -$M10      )/$M10      )*100))</f>
        <v>1.9581228911458977</v>
      </c>
      <c r="T10" s="59">
        <f t="shared" ref="T10:T17" si="5">IF(($E10      =0),0,(($P10      /$E10      )*100))</f>
        <v>66.3</v>
      </c>
      <c r="U10" s="61">
        <f t="shared" ref="U10:U17" si="6">IF(($E10      =0),0,(($Q10      /$E10      )*100))</f>
        <v>99.999949999999998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104000</v>
      </c>
      <c r="I17" s="123">
        <f t="shared" si="7"/>
        <v>103935</v>
      </c>
      <c r="J17" s="122">
        <f t="shared" si="7"/>
        <v>1050000</v>
      </c>
      <c r="K17" s="123">
        <f t="shared" si="7"/>
        <v>472132</v>
      </c>
      <c r="L17" s="122">
        <f t="shared" si="7"/>
        <v>129000</v>
      </c>
      <c r="M17" s="123">
        <f t="shared" si="7"/>
        <v>705063</v>
      </c>
      <c r="N17" s="122">
        <f t="shared" si="7"/>
        <v>43000</v>
      </c>
      <c r="O17" s="123">
        <f t="shared" si="7"/>
        <v>718869</v>
      </c>
      <c r="P17" s="122">
        <f t="shared" si="1"/>
        <v>1326000</v>
      </c>
      <c r="Q17" s="123">
        <f t="shared" si="2"/>
        <v>1999999</v>
      </c>
      <c r="R17" s="63">
        <f t="shared" si="3"/>
        <v>-66.666666666666657</v>
      </c>
      <c r="S17" s="64">
        <f t="shared" si="4"/>
        <v>1.9581228911458977</v>
      </c>
      <c r="T17" s="63">
        <f>IF((SUM($E9:$E14))=0,0,(P17/(SUM($E9:$E14))*100))</f>
        <v>66.3</v>
      </c>
      <c r="U17" s="65">
        <f>IF((SUM($E9:$E14))=0,0,(Q17/(SUM($E9:$E14))*100))</f>
        <v>99.999949999999998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10277000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10277000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1385000</v>
      </c>
      <c r="C34" s="118"/>
      <c r="D34" s="118"/>
      <c r="E34" s="118">
        <f>$B34      +$C34      +$D34</f>
        <v>1385000</v>
      </c>
      <c r="F34" s="119">
        <v>1385000</v>
      </c>
      <c r="G34" s="120">
        <v>762000</v>
      </c>
      <c r="H34" s="119">
        <v>346000</v>
      </c>
      <c r="I34" s="120">
        <v>300870</v>
      </c>
      <c r="J34" s="119">
        <v>416000</v>
      </c>
      <c r="K34" s="120"/>
      <c r="L34" s="119"/>
      <c r="M34" s="120"/>
      <c r="N34" s="119"/>
      <c r="O34" s="120">
        <v>1084130</v>
      </c>
      <c r="P34" s="119">
        <f>$H34      +$J34      +$L34      +$N34</f>
        <v>762000</v>
      </c>
      <c r="Q34" s="120">
        <f>$I34      +$K34      +$M34      +$O34</f>
        <v>1385000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55.018050541516253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1385000</v>
      </c>
      <c r="C35" s="121">
        <f>C34</f>
        <v>0</v>
      </c>
      <c r="D35" s="121"/>
      <c r="E35" s="121">
        <f>$B35      +$C35      +$D35</f>
        <v>1385000</v>
      </c>
      <c r="F35" s="122">
        <f t="shared" ref="F35:O35" si="17">F34</f>
        <v>1385000</v>
      </c>
      <c r="G35" s="123">
        <f t="shared" si="17"/>
        <v>762000</v>
      </c>
      <c r="H35" s="122">
        <f t="shared" si="17"/>
        <v>346000</v>
      </c>
      <c r="I35" s="123">
        <f t="shared" si="17"/>
        <v>300870</v>
      </c>
      <c r="J35" s="122">
        <f t="shared" si="17"/>
        <v>416000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1084130</v>
      </c>
      <c r="P35" s="122">
        <f>$H35      +$J35      +$L35      +$N35</f>
        <v>762000</v>
      </c>
      <c r="Q35" s="123">
        <f>$I35      +$K35      +$M35      +$O35</f>
        <v>1385000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55.018050541516253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4451000</v>
      </c>
      <c r="C37" s="118"/>
      <c r="D37" s="118"/>
      <c r="E37" s="118">
        <f t="shared" ref="E37:E42" si="18">$B37      +$C37      +$D37</f>
        <v>4451000</v>
      </c>
      <c r="F37" s="119">
        <v>4451000</v>
      </c>
      <c r="G37" s="120">
        <v>4451000</v>
      </c>
      <c r="H37" s="119"/>
      <c r="I37" s="120"/>
      <c r="J37" s="119">
        <v>1183000</v>
      </c>
      <c r="K37" s="120"/>
      <c r="L37" s="119">
        <v>2217000</v>
      </c>
      <c r="M37" s="120"/>
      <c r="N37" s="119">
        <v>655000</v>
      </c>
      <c r="O37" s="120"/>
      <c r="P37" s="119">
        <f t="shared" ref="P37:P42" si="19">$H37      +$J37      +$L37      +$N37</f>
        <v>4055000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-70.455570590888584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91.103122893731751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22146000</v>
      </c>
      <c r="C38" s="118">
        <v>3820000</v>
      </c>
      <c r="D38" s="118"/>
      <c r="E38" s="118">
        <f t="shared" si="18"/>
        <v>25966000</v>
      </c>
      <c r="F38" s="119">
        <v>22146000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26597000</v>
      </c>
      <c r="C42" s="121">
        <f>SUM(C37:C41)</f>
        <v>3820000</v>
      </c>
      <c r="D42" s="121"/>
      <c r="E42" s="121">
        <f t="shared" si="18"/>
        <v>30417000</v>
      </c>
      <c r="F42" s="122">
        <f t="shared" ref="F42:O42" si="25">SUM(F37:F41)</f>
        <v>26597000</v>
      </c>
      <c r="G42" s="123">
        <f t="shared" si="25"/>
        <v>4451000</v>
      </c>
      <c r="H42" s="122">
        <f t="shared" si="25"/>
        <v>0</v>
      </c>
      <c r="I42" s="123">
        <f t="shared" si="25"/>
        <v>0</v>
      </c>
      <c r="J42" s="122">
        <f t="shared" si="25"/>
        <v>1183000</v>
      </c>
      <c r="K42" s="123">
        <f t="shared" si="25"/>
        <v>0</v>
      </c>
      <c r="L42" s="122">
        <f t="shared" si="25"/>
        <v>2217000</v>
      </c>
      <c r="M42" s="123">
        <f t="shared" si="25"/>
        <v>0</v>
      </c>
      <c r="N42" s="122">
        <f t="shared" si="25"/>
        <v>655000</v>
      </c>
      <c r="O42" s="123">
        <f t="shared" si="25"/>
        <v>0</v>
      </c>
      <c r="P42" s="122">
        <f t="shared" si="19"/>
        <v>4055000</v>
      </c>
      <c r="Q42" s="123">
        <f t="shared" si="20"/>
        <v>0</v>
      </c>
      <c r="R42" s="63">
        <f t="shared" si="21"/>
        <v>-70.455570590888584</v>
      </c>
      <c r="S42" s="64">
        <f t="shared" si="22"/>
        <v>0</v>
      </c>
      <c r="T42" s="63">
        <f>IF((+$E37+$E40) =0,0,(P42   /(+$E37+$E40) )*100)</f>
        <v>91.103122893731751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29982000</v>
      </c>
      <c r="C69" s="130">
        <f>SUM(C9:C16,C19:C25,C28:C31,C34,C37:C41,C44:C54,C57:C60,C63:C67)</f>
        <v>3820000</v>
      </c>
      <c r="D69" s="130"/>
      <c r="E69" s="130">
        <f t="shared" si="35"/>
        <v>33802000</v>
      </c>
      <c r="F69" s="131">
        <f t="shared" ref="F69:O69" si="43">SUM(F9:F16,F19:F25,F28:F31,F34,F37:F41,F44:F54,F57:F60,F63:F67)</f>
        <v>29982000</v>
      </c>
      <c r="G69" s="132">
        <f t="shared" si="43"/>
        <v>7213000</v>
      </c>
      <c r="H69" s="131">
        <f t="shared" si="43"/>
        <v>450000</v>
      </c>
      <c r="I69" s="132">
        <f t="shared" si="43"/>
        <v>404805</v>
      </c>
      <c r="J69" s="131">
        <f t="shared" si="43"/>
        <v>2649000</v>
      </c>
      <c r="K69" s="132">
        <f t="shared" si="43"/>
        <v>472132</v>
      </c>
      <c r="L69" s="131">
        <f t="shared" si="43"/>
        <v>2346000</v>
      </c>
      <c r="M69" s="132">
        <f t="shared" si="43"/>
        <v>705063</v>
      </c>
      <c r="N69" s="131">
        <f t="shared" si="43"/>
        <v>698000</v>
      </c>
      <c r="O69" s="132">
        <f t="shared" si="43"/>
        <v>1802999</v>
      </c>
      <c r="P69" s="131">
        <f t="shared" si="36"/>
        <v>6143000</v>
      </c>
      <c r="Q69" s="132">
        <f t="shared" si="37"/>
        <v>3384999</v>
      </c>
      <c r="R69" s="72">
        <f t="shared" si="38"/>
        <v>-70.247229326513221</v>
      </c>
      <c r="S69" s="73">
        <f t="shared" si="39"/>
        <v>155.72168728184573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78.394589076059219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43.19804747320061</v>
      </c>
      <c r="V69" s="131">
        <f>SUM(V9:V16,V19:V25,V28:V31,V34,V37:V41,V44:V54,V57:V60,V63:V67)</f>
        <v>10277000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37328000</v>
      </c>
      <c r="C71" s="118"/>
      <c r="D71" s="118"/>
      <c r="E71" s="118">
        <f>$B71      +$C71      +$D71</f>
        <v>37328000</v>
      </c>
      <c r="F71" s="119">
        <v>37328000</v>
      </c>
      <c r="G71" s="120">
        <v>37328000</v>
      </c>
      <c r="H71" s="119">
        <v>12120000</v>
      </c>
      <c r="I71" s="120">
        <v>11986278</v>
      </c>
      <c r="J71" s="119">
        <v>8377000</v>
      </c>
      <c r="K71" s="120">
        <v>8491963</v>
      </c>
      <c r="L71" s="119">
        <v>1594000</v>
      </c>
      <c r="M71" s="120">
        <v>1802099</v>
      </c>
      <c r="N71" s="119">
        <v>15237000</v>
      </c>
      <c r="O71" s="120">
        <v>15047662</v>
      </c>
      <c r="P71" s="119">
        <f>$H71      +$J71      +$L71      +$N71</f>
        <v>37328000</v>
      </c>
      <c r="Q71" s="120">
        <f>$I71      +$K71      +$M71      +$O71</f>
        <v>37328002</v>
      </c>
      <c r="R71" s="59">
        <f>IF(($L71      =0),0,((($N71      -$L71      )/$L71      )*100))</f>
        <v>855.89711417816807</v>
      </c>
      <c r="S71" s="60">
        <f>IF(($M71      =0),0,((($O71      -$M71      )/$M71      )*100))</f>
        <v>735.00751068614989</v>
      </c>
      <c r="T71" s="59">
        <f>IF(($E71      =0),0,(($P71      /$E71      )*100))</f>
        <v>100</v>
      </c>
      <c r="U71" s="61">
        <f>IF(($E71      =0),0,(($Q71      /$E71      )*100))</f>
        <v>100.00000535790828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37328000</v>
      </c>
      <c r="C73" s="127">
        <f>SUM(C71:C72)</f>
        <v>0</v>
      </c>
      <c r="D73" s="127"/>
      <c r="E73" s="127">
        <f>$B73      +$C73      +$D73</f>
        <v>37328000</v>
      </c>
      <c r="F73" s="128">
        <f t="shared" ref="F73:O73" si="44">SUM(F71:F72)</f>
        <v>37328000</v>
      </c>
      <c r="G73" s="129">
        <f t="shared" si="44"/>
        <v>37328000</v>
      </c>
      <c r="H73" s="128">
        <f t="shared" si="44"/>
        <v>12120000</v>
      </c>
      <c r="I73" s="129">
        <f t="shared" si="44"/>
        <v>11986278</v>
      </c>
      <c r="J73" s="128">
        <f t="shared" si="44"/>
        <v>8377000</v>
      </c>
      <c r="K73" s="129">
        <f t="shared" si="44"/>
        <v>8491963</v>
      </c>
      <c r="L73" s="128">
        <f t="shared" si="44"/>
        <v>1594000</v>
      </c>
      <c r="M73" s="129">
        <f t="shared" si="44"/>
        <v>1802099</v>
      </c>
      <c r="N73" s="128">
        <f t="shared" si="44"/>
        <v>15237000</v>
      </c>
      <c r="O73" s="129">
        <f t="shared" si="44"/>
        <v>15047662</v>
      </c>
      <c r="P73" s="128">
        <f>$H73      +$J73      +$L73      +$N73</f>
        <v>37328000</v>
      </c>
      <c r="Q73" s="129">
        <f>$I73      +$K73      +$M73      +$O73</f>
        <v>37328002</v>
      </c>
      <c r="R73" s="68">
        <f>IF(($L73      =0),0,((($N73      -$L73      )/$L73      )*100))</f>
        <v>855.89711417816807</v>
      </c>
      <c r="S73" s="69">
        <f>IF(($M73      =0),0,((($O73      -$M73      )/$M73      )*100))</f>
        <v>735.00751068614989</v>
      </c>
      <c r="T73" s="68">
        <f>IF(($E71      =0),0,(($P71      /$E71      )*100))</f>
        <v>100</v>
      </c>
      <c r="U73" s="70">
        <f>IF($E71   =0,0,($Q71   /$E71 )*100)</f>
        <v>100.00000535790828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37328000</v>
      </c>
      <c r="C74" s="130">
        <f>SUM(C71:C72)</f>
        <v>0</v>
      </c>
      <c r="D74" s="130"/>
      <c r="E74" s="130">
        <f>$B74      +$C74      +$D74</f>
        <v>37328000</v>
      </c>
      <c r="F74" s="131">
        <f t="shared" ref="F74:O74" si="45">SUM(F71:F72)</f>
        <v>37328000</v>
      </c>
      <c r="G74" s="132">
        <f t="shared" si="45"/>
        <v>37328000</v>
      </c>
      <c r="H74" s="131">
        <f t="shared" si="45"/>
        <v>12120000</v>
      </c>
      <c r="I74" s="132">
        <f t="shared" si="45"/>
        <v>11986278</v>
      </c>
      <c r="J74" s="131">
        <f t="shared" si="45"/>
        <v>8377000</v>
      </c>
      <c r="K74" s="132">
        <f t="shared" si="45"/>
        <v>8491963</v>
      </c>
      <c r="L74" s="131">
        <f t="shared" si="45"/>
        <v>1594000</v>
      </c>
      <c r="M74" s="132">
        <f t="shared" si="45"/>
        <v>1802099</v>
      </c>
      <c r="N74" s="131">
        <f t="shared" si="45"/>
        <v>15237000</v>
      </c>
      <c r="O74" s="132">
        <f t="shared" si="45"/>
        <v>15047662</v>
      </c>
      <c r="P74" s="131">
        <f>$H74      +$J74      +$L74      +$N74</f>
        <v>37328000</v>
      </c>
      <c r="Q74" s="132">
        <f>$I74      +$K74      +$M74      +$O74</f>
        <v>37328002</v>
      </c>
      <c r="R74" s="72">
        <f>IF(($L74      =0),0,((($N74      -$L74      )/$L74      )*100))</f>
        <v>855.89711417816807</v>
      </c>
      <c r="S74" s="73">
        <f>IF(($M74      =0),0,((($O74      -$M74      )/$M74      )*100))</f>
        <v>735.00751068614989</v>
      </c>
      <c r="T74" s="72">
        <f>IF(($E71      =0),0,(($P71      /$E71      )*100))</f>
        <v>100</v>
      </c>
      <c r="U74" s="76">
        <f>IF($E71   =0,0,($Q71   /$E71 )*100)</f>
        <v>100.00000535790828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67310000</v>
      </c>
      <c r="C75" s="130">
        <f>SUM(C9:C16,C19:C25,C28:C31,C34,C37:C41,C44:C54,C57:C60,C63:C67,C71:C72)</f>
        <v>3820000</v>
      </c>
      <c r="D75" s="130"/>
      <c r="E75" s="130">
        <f>$B75      +$C75      +$D75</f>
        <v>71130000</v>
      </c>
      <c r="F75" s="131">
        <f t="shared" ref="F75:O75" si="46">SUM(F9:F16,F19:F25,F28:F31,F34,F37:F41,F44:F54,F57:F60,F63:F67,F71:F72)</f>
        <v>67310000</v>
      </c>
      <c r="G75" s="132">
        <f t="shared" si="46"/>
        <v>44541000</v>
      </c>
      <c r="H75" s="131">
        <f t="shared" si="46"/>
        <v>12570000</v>
      </c>
      <c r="I75" s="132">
        <f t="shared" si="46"/>
        <v>12391083</v>
      </c>
      <c r="J75" s="131">
        <f t="shared" si="46"/>
        <v>11026000</v>
      </c>
      <c r="K75" s="132">
        <f t="shared" si="46"/>
        <v>8964095</v>
      </c>
      <c r="L75" s="131">
        <f t="shared" si="46"/>
        <v>3940000</v>
      </c>
      <c r="M75" s="132">
        <f t="shared" si="46"/>
        <v>2507162</v>
      </c>
      <c r="N75" s="131">
        <f t="shared" si="46"/>
        <v>15935000</v>
      </c>
      <c r="O75" s="132">
        <f t="shared" si="46"/>
        <v>16850661</v>
      </c>
      <c r="P75" s="131">
        <f>$H75      +$J75      +$L75      +$N75</f>
        <v>43471000</v>
      </c>
      <c r="Q75" s="132">
        <f>$I75      +$K75      +$M75      +$O75</f>
        <v>40713001</v>
      </c>
      <c r="R75" s="72">
        <f>IF(($L75      =0),0,((($N75      -$L75      )/$L75      )*100))</f>
        <v>304.44162436548226</v>
      </c>
      <c r="S75" s="73">
        <f>IF(($M75      =0),0,((($O75      -$M75      )/$M75      )*100))</f>
        <v>572.10100504075922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96.251439199362324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90.144807811531308</v>
      </c>
      <c r="V75" s="131">
        <f>SUM(V9:V16,V19:V25,V28:V31,V34,V37:V41,V44:V54,V57:V60,V63:V67,V71:V72)</f>
        <v>10277000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S2gZTbd5GlcfszD5sZU9+87KY6LYbsVtC3JZxUqSD/TUyPAOKj6iKBKgwsDklYnoYvNdUbsTlCgz7FUBJEdHg==" saltValue="xU+ufzyA5/GgYu7BgqDaH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/>
      <c r="I10" s="120"/>
      <c r="J10" s="119"/>
      <c r="K10" s="120"/>
      <c r="L10" s="119">
        <v>241000</v>
      </c>
      <c r="M10" s="120">
        <v>241300</v>
      </c>
      <c r="N10" s="119">
        <v>1659000</v>
      </c>
      <c r="O10" s="120">
        <v>1658700</v>
      </c>
      <c r="P10" s="119">
        <f t="shared" ref="P10:P17" si="1">$H10      +$J10      +$L10      +$N10</f>
        <v>1900000</v>
      </c>
      <c r="Q10" s="120">
        <f t="shared" ref="Q10:Q17" si="2">$I10      +$K10      +$M10      +$O10</f>
        <v>1900000</v>
      </c>
      <c r="R10" s="59">
        <f t="shared" ref="R10:R17" si="3">IF(($L10      =0),0,((($N10      -$L10      )/$L10      )*100))</f>
        <v>588.38174273858931</v>
      </c>
      <c r="S10" s="60">
        <f t="shared" ref="S10:S17" si="4">IF(($M10      =0),0,((($O10      -$M10      )/$M10      )*100))</f>
        <v>587.40157480314963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0</v>
      </c>
      <c r="I17" s="123">
        <f t="shared" si="7"/>
        <v>0</v>
      </c>
      <c r="J17" s="122">
        <f t="shared" si="7"/>
        <v>0</v>
      </c>
      <c r="K17" s="123">
        <f t="shared" si="7"/>
        <v>0</v>
      </c>
      <c r="L17" s="122">
        <f t="shared" si="7"/>
        <v>241000</v>
      </c>
      <c r="M17" s="123">
        <f t="shared" si="7"/>
        <v>241300</v>
      </c>
      <c r="N17" s="122">
        <f t="shared" si="7"/>
        <v>1659000</v>
      </c>
      <c r="O17" s="123">
        <f t="shared" si="7"/>
        <v>1658700</v>
      </c>
      <c r="P17" s="122">
        <f t="shared" si="1"/>
        <v>1900000</v>
      </c>
      <c r="Q17" s="123">
        <f t="shared" si="2"/>
        <v>1900000</v>
      </c>
      <c r="R17" s="63">
        <f t="shared" si="3"/>
        <v>588.38174273858931</v>
      </c>
      <c r="S17" s="64">
        <f t="shared" si="4"/>
        <v>587.40157480314963</v>
      </c>
      <c r="T17" s="63">
        <f>IF((SUM($E9:$E14))=0,0,(P17/(SUM($E9:$E14))*100))</f>
        <v>100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4488000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25000000</v>
      </c>
      <c r="D23" s="118"/>
      <c r="E23" s="118">
        <f t="shared" si="8"/>
        <v>25000000</v>
      </c>
      <c r="F23" s="119">
        <v>25000000</v>
      </c>
      <c r="G23" s="120">
        <v>25000000</v>
      </c>
      <c r="H23" s="119"/>
      <c r="I23" s="120">
        <v>4173060</v>
      </c>
      <c r="J23" s="119"/>
      <c r="K23" s="120"/>
      <c r="L23" s="119"/>
      <c r="M23" s="120"/>
      <c r="N23" s="119"/>
      <c r="O23" s="120">
        <v>10788710</v>
      </c>
      <c r="P23" s="119">
        <f t="shared" si="9"/>
        <v>0</v>
      </c>
      <c r="Q23" s="120">
        <f t="shared" si="10"/>
        <v>14961770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59.847079999999998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25000000</v>
      </c>
      <c r="D26" s="121"/>
      <c r="E26" s="121">
        <f t="shared" si="8"/>
        <v>25000000</v>
      </c>
      <c r="F26" s="122">
        <f t="shared" ref="F26:O26" si="15">SUM(F19:F25)</f>
        <v>25000000</v>
      </c>
      <c r="G26" s="123">
        <f t="shared" si="15"/>
        <v>25000000</v>
      </c>
      <c r="H26" s="122">
        <f t="shared" si="15"/>
        <v>0</v>
      </c>
      <c r="I26" s="123">
        <f t="shared" si="15"/>
        <v>4173060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10788710</v>
      </c>
      <c r="P26" s="122">
        <f t="shared" si="9"/>
        <v>0</v>
      </c>
      <c r="Q26" s="123">
        <f t="shared" si="10"/>
        <v>14961770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59.847079999999998</v>
      </c>
      <c r="V26" s="122">
        <f>SUM(V19:V25)</f>
        <v>4488000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1428000</v>
      </c>
      <c r="C34" s="118"/>
      <c r="D34" s="118"/>
      <c r="E34" s="118">
        <f>$B34      +$C34      +$D34</f>
        <v>1428000</v>
      </c>
      <c r="F34" s="119">
        <v>1428000</v>
      </c>
      <c r="G34" s="120">
        <v>785000</v>
      </c>
      <c r="H34" s="119">
        <v>357000</v>
      </c>
      <c r="I34" s="120">
        <v>386100</v>
      </c>
      <c r="J34" s="119">
        <v>428000</v>
      </c>
      <c r="K34" s="120">
        <v>257400</v>
      </c>
      <c r="L34" s="119"/>
      <c r="M34" s="120">
        <v>665862</v>
      </c>
      <c r="N34" s="119"/>
      <c r="O34" s="120">
        <v>118638</v>
      </c>
      <c r="P34" s="119">
        <f>$H34      +$J34      +$L34      +$N34</f>
        <v>785000</v>
      </c>
      <c r="Q34" s="120">
        <f>$I34      +$K34      +$M34      +$O34</f>
        <v>1428000</v>
      </c>
      <c r="R34" s="59">
        <f>IF(($L34      =0),0,((($N34      -$L34      )/$L34      )*100))</f>
        <v>0</v>
      </c>
      <c r="S34" s="60">
        <f>IF(($M34      =0),0,((($O34      -$M34      )/$M34      )*100))</f>
        <v>-82.182794633122185</v>
      </c>
      <c r="T34" s="59">
        <f>IF(($E34      =0),0,(($P34      /$E34      )*100))</f>
        <v>54.971988795518214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1428000</v>
      </c>
      <c r="C35" s="121">
        <f>C34</f>
        <v>0</v>
      </c>
      <c r="D35" s="121"/>
      <c r="E35" s="121">
        <f>$B35      +$C35      +$D35</f>
        <v>1428000</v>
      </c>
      <c r="F35" s="122">
        <f t="shared" ref="F35:O35" si="17">F34</f>
        <v>1428000</v>
      </c>
      <c r="G35" s="123">
        <f t="shared" si="17"/>
        <v>785000</v>
      </c>
      <c r="H35" s="122">
        <f t="shared" si="17"/>
        <v>357000</v>
      </c>
      <c r="I35" s="123">
        <f t="shared" si="17"/>
        <v>386100</v>
      </c>
      <c r="J35" s="122">
        <f t="shared" si="17"/>
        <v>428000</v>
      </c>
      <c r="K35" s="123">
        <f t="shared" si="17"/>
        <v>257400</v>
      </c>
      <c r="L35" s="122">
        <f t="shared" si="17"/>
        <v>0</v>
      </c>
      <c r="M35" s="123">
        <f t="shared" si="17"/>
        <v>665862</v>
      </c>
      <c r="N35" s="122">
        <f t="shared" si="17"/>
        <v>0</v>
      </c>
      <c r="O35" s="123">
        <f t="shared" si="17"/>
        <v>118638</v>
      </c>
      <c r="P35" s="122">
        <f>$H35      +$J35      +$L35      +$N35</f>
        <v>785000</v>
      </c>
      <c r="Q35" s="123">
        <f>$I35      +$K35      +$M35      +$O35</f>
        <v>1428000</v>
      </c>
      <c r="R35" s="63">
        <f>IF(($L35      =0),0,((($N35      -$L35      )/$L35      )*100))</f>
        <v>0</v>
      </c>
      <c r="S35" s="64">
        <f>IF(($M35      =0),0,((($O35      -$M35      )/$M35      )*100))</f>
        <v>-82.182794633122185</v>
      </c>
      <c r="T35" s="63">
        <f>IF($E35   =0,0,($P35   /$E35   )*100)</f>
        <v>54.971988795518214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14475000</v>
      </c>
      <c r="C37" s="118"/>
      <c r="D37" s="118"/>
      <c r="E37" s="118">
        <f t="shared" ref="E37:E42" si="18">$B37      +$C37      +$D37</f>
        <v>14475000</v>
      </c>
      <c r="F37" s="119">
        <v>14475000</v>
      </c>
      <c r="G37" s="120">
        <v>10335000</v>
      </c>
      <c r="H37" s="119">
        <v>1150000</v>
      </c>
      <c r="I37" s="120"/>
      <c r="J37" s="119">
        <v>5364000</v>
      </c>
      <c r="K37" s="120"/>
      <c r="L37" s="119"/>
      <c r="M37" s="120">
        <v>9353882</v>
      </c>
      <c r="N37" s="119">
        <v>3821000</v>
      </c>
      <c r="O37" s="120">
        <v>2223760</v>
      </c>
      <c r="P37" s="119">
        <f t="shared" ref="P37:P42" si="19">$H37      +$J37      +$L37      +$N37</f>
        <v>10335000</v>
      </c>
      <c r="Q37" s="120">
        <f t="shared" ref="Q37:Q42" si="20">$I37      +$K37      +$M37      +$O37</f>
        <v>11577642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-76.226341106291486</v>
      </c>
      <c r="T37" s="59">
        <f t="shared" ref="T37:T42" si="23">IF(($E37      =0),0,(($P37      /$E37      )*100))</f>
        <v>71.39896373056996</v>
      </c>
      <c r="U37" s="61">
        <f t="shared" ref="U37:U42" si="24">IF(($E37      =0),0,(($Q37      /$E37      )*100))</f>
        <v>79.983709844559584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14475000</v>
      </c>
      <c r="C42" s="121">
        <f>SUM(C37:C41)</f>
        <v>0</v>
      </c>
      <c r="D42" s="121"/>
      <c r="E42" s="121">
        <f t="shared" si="18"/>
        <v>14475000</v>
      </c>
      <c r="F42" s="122">
        <f t="shared" ref="F42:O42" si="25">SUM(F37:F41)</f>
        <v>14475000</v>
      </c>
      <c r="G42" s="123">
        <f t="shared" si="25"/>
        <v>10335000</v>
      </c>
      <c r="H42" s="122">
        <f t="shared" si="25"/>
        <v>1150000</v>
      </c>
      <c r="I42" s="123">
        <f t="shared" si="25"/>
        <v>0</v>
      </c>
      <c r="J42" s="122">
        <f t="shared" si="25"/>
        <v>5364000</v>
      </c>
      <c r="K42" s="123">
        <f t="shared" si="25"/>
        <v>0</v>
      </c>
      <c r="L42" s="122">
        <f t="shared" si="25"/>
        <v>0</v>
      </c>
      <c r="M42" s="123">
        <f t="shared" si="25"/>
        <v>9353882</v>
      </c>
      <c r="N42" s="122">
        <f t="shared" si="25"/>
        <v>3821000</v>
      </c>
      <c r="O42" s="123">
        <f t="shared" si="25"/>
        <v>2223760</v>
      </c>
      <c r="P42" s="122">
        <f t="shared" si="19"/>
        <v>10335000</v>
      </c>
      <c r="Q42" s="123">
        <f t="shared" si="20"/>
        <v>11577642</v>
      </c>
      <c r="R42" s="63">
        <f t="shared" si="21"/>
        <v>0</v>
      </c>
      <c r="S42" s="64">
        <f t="shared" si="22"/>
        <v>-76.226341106291486</v>
      </c>
      <c r="T42" s="63">
        <f>IF((+$E37+$E40) =0,0,(P42   /(+$E37+$E40) )*100)</f>
        <v>71.39896373056996</v>
      </c>
      <c r="U42" s="65">
        <f>IF((+$E37+$E40) =0,0,(Q42   /(+$E37+$E40) )*100)</f>
        <v>79.983709844559584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17803000</v>
      </c>
      <c r="C69" s="130">
        <f>SUM(C9:C16,C19:C25,C28:C31,C34,C37:C41,C44:C54,C57:C60,C63:C67)</f>
        <v>25000000</v>
      </c>
      <c r="D69" s="130"/>
      <c r="E69" s="130">
        <f t="shared" si="35"/>
        <v>42803000</v>
      </c>
      <c r="F69" s="131">
        <f t="shared" ref="F69:O69" si="43">SUM(F9:F16,F19:F25,F28:F31,F34,F37:F41,F44:F54,F57:F60,F63:F67)</f>
        <v>42803000</v>
      </c>
      <c r="G69" s="132">
        <f t="shared" si="43"/>
        <v>38020000</v>
      </c>
      <c r="H69" s="131">
        <f t="shared" si="43"/>
        <v>1507000</v>
      </c>
      <c r="I69" s="132">
        <f t="shared" si="43"/>
        <v>4559160</v>
      </c>
      <c r="J69" s="131">
        <f t="shared" si="43"/>
        <v>5792000</v>
      </c>
      <c r="K69" s="132">
        <f t="shared" si="43"/>
        <v>257400</v>
      </c>
      <c r="L69" s="131">
        <f t="shared" si="43"/>
        <v>241000</v>
      </c>
      <c r="M69" s="132">
        <f t="shared" si="43"/>
        <v>10261044</v>
      </c>
      <c r="N69" s="131">
        <f t="shared" si="43"/>
        <v>5480000</v>
      </c>
      <c r="O69" s="132">
        <f t="shared" si="43"/>
        <v>14789808</v>
      </c>
      <c r="P69" s="131">
        <f t="shared" si="36"/>
        <v>13020000</v>
      </c>
      <c r="Q69" s="132">
        <f t="shared" si="37"/>
        <v>29867412</v>
      </c>
      <c r="R69" s="72">
        <f t="shared" si="38"/>
        <v>2173.8589211618259</v>
      </c>
      <c r="S69" s="73">
        <f t="shared" si="39"/>
        <v>44.135509018380588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30.418428614816719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69.778781861084511</v>
      </c>
      <c r="V69" s="131">
        <f>SUM(V9:V16,V19:V25,V28:V31,V34,V37:V41,V44:V54,V57:V60,V63:V67)</f>
        <v>4488000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41576000</v>
      </c>
      <c r="C71" s="118"/>
      <c r="D71" s="118"/>
      <c r="E71" s="118">
        <f>$B71      +$C71      +$D71</f>
        <v>41576000</v>
      </c>
      <c r="F71" s="119">
        <v>41576000</v>
      </c>
      <c r="G71" s="120">
        <v>41576000</v>
      </c>
      <c r="H71" s="119">
        <v>7549000</v>
      </c>
      <c r="I71" s="120">
        <v>6303551</v>
      </c>
      <c r="J71" s="119">
        <v>17512000</v>
      </c>
      <c r="K71" s="120">
        <v>20999893</v>
      </c>
      <c r="L71" s="119">
        <v>4308000</v>
      </c>
      <c r="M71" s="120">
        <v>16810826</v>
      </c>
      <c r="N71" s="119">
        <v>12207000</v>
      </c>
      <c r="O71" s="120">
        <v>7619330</v>
      </c>
      <c r="P71" s="119">
        <f>$H71      +$J71      +$L71      +$N71</f>
        <v>41576000</v>
      </c>
      <c r="Q71" s="120">
        <f>$I71      +$K71      +$M71      +$O71</f>
        <v>51733600</v>
      </c>
      <c r="R71" s="59">
        <f>IF(($L71      =0),0,((($N71      -$L71      )/$L71      )*100))</f>
        <v>183.35654596100278</v>
      </c>
      <c r="S71" s="60">
        <f>IF(($M71      =0),0,((($O71      -$M71      )/$M71      )*100))</f>
        <v>-54.676052205882087</v>
      </c>
      <c r="T71" s="59">
        <f>IF(($E71      =0),0,(($P71      /$E71      )*100))</f>
        <v>100</v>
      </c>
      <c r="U71" s="61">
        <f>IF(($E71      =0),0,(($Q71      /$E71      )*100))</f>
        <v>124.43140273234559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41576000</v>
      </c>
      <c r="C73" s="127">
        <f>SUM(C71:C72)</f>
        <v>0</v>
      </c>
      <c r="D73" s="127"/>
      <c r="E73" s="127">
        <f>$B73      +$C73      +$D73</f>
        <v>41576000</v>
      </c>
      <c r="F73" s="128">
        <f t="shared" ref="F73:O73" si="44">SUM(F71:F72)</f>
        <v>41576000</v>
      </c>
      <c r="G73" s="129">
        <f t="shared" si="44"/>
        <v>41576000</v>
      </c>
      <c r="H73" s="128">
        <f t="shared" si="44"/>
        <v>7549000</v>
      </c>
      <c r="I73" s="129">
        <f t="shared" si="44"/>
        <v>6303551</v>
      </c>
      <c r="J73" s="128">
        <f t="shared" si="44"/>
        <v>17512000</v>
      </c>
      <c r="K73" s="129">
        <f t="shared" si="44"/>
        <v>20999893</v>
      </c>
      <c r="L73" s="128">
        <f t="shared" si="44"/>
        <v>4308000</v>
      </c>
      <c r="M73" s="129">
        <f t="shared" si="44"/>
        <v>16810826</v>
      </c>
      <c r="N73" s="128">
        <f t="shared" si="44"/>
        <v>12207000</v>
      </c>
      <c r="O73" s="129">
        <f t="shared" si="44"/>
        <v>7619330</v>
      </c>
      <c r="P73" s="128">
        <f>$H73      +$J73      +$L73      +$N73</f>
        <v>41576000</v>
      </c>
      <c r="Q73" s="129">
        <f>$I73      +$K73      +$M73      +$O73</f>
        <v>51733600</v>
      </c>
      <c r="R73" s="68">
        <f>IF(($L73      =0),0,((($N73      -$L73      )/$L73      )*100))</f>
        <v>183.35654596100278</v>
      </c>
      <c r="S73" s="69">
        <f>IF(($M73      =0),0,((($O73      -$M73      )/$M73      )*100))</f>
        <v>-54.676052205882087</v>
      </c>
      <c r="T73" s="68">
        <f>IF(($E71      =0),0,(($P71      /$E71      )*100))</f>
        <v>100</v>
      </c>
      <c r="U73" s="70">
        <f>IF($E71   =0,0,($Q71   /$E71 )*100)</f>
        <v>124.43140273234559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41576000</v>
      </c>
      <c r="C74" s="130">
        <f>SUM(C71:C72)</f>
        <v>0</v>
      </c>
      <c r="D74" s="130"/>
      <c r="E74" s="130">
        <f>$B74      +$C74      +$D74</f>
        <v>41576000</v>
      </c>
      <c r="F74" s="131">
        <f t="shared" ref="F74:O74" si="45">SUM(F71:F72)</f>
        <v>41576000</v>
      </c>
      <c r="G74" s="132">
        <f t="shared" si="45"/>
        <v>41576000</v>
      </c>
      <c r="H74" s="131">
        <f t="shared" si="45"/>
        <v>7549000</v>
      </c>
      <c r="I74" s="132">
        <f t="shared" si="45"/>
        <v>6303551</v>
      </c>
      <c r="J74" s="131">
        <f t="shared" si="45"/>
        <v>17512000</v>
      </c>
      <c r="K74" s="132">
        <f t="shared" si="45"/>
        <v>20999893</v>
      </c>
      <c r="L74" s="131">
        <f t="shared" si="45"/>
        <v>4308000</v>
      </c>
      <c r="M74" s="132">
        <f t="shared" si="45"/>
        <v>16810826</v>
      </c>
      <c r="N74" s="131">
        <f t="shared" si="45"/>
        <v>12207000</v>
      </c>
      <c r="O74" s="132">
        <f t="shared" si="45"/>
        <v>7619330</v>
      </c>
      <c r="P74" s="131">
        <f>$H74      +$J74      +$L74      +$N74</f>
        <v>41576000</v>
      </c>
      <c r="Q74" s="132">
        <f>$I74      +$K74      +$M74      +$O74</f>
        <v>51733600</v>
      </c>
      <c r="R74" s="72">
        <f>IF(($L74      =0),0,((($N74      -$L74      )/$L74      )*100))</f>
        <v>183.35654596100278</v>
      </c>
      <c r="S74" s="73">
        <f>IF(($M74      =0),0,((($O74      -$M74      )/$M74      )*100))</f>
        <v>-54.676052205882087</v>
      </c>
      <c r="T74" s="72">
        <f>IF(($E71      =0),0,(($P71      /$E71      )*100))</f>
        <v>100</v>
      </c>
      <c r="U74" s="76">
        <f>IF($E71   =0,0,($Q71   /$E71 )*100)</f>
        <v>124.43140273234559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59379000</v>
      </c>
      <c r="C75" s="130">
        <f>SUM(C9:C16,C19:C25,C28:C31,C34,C37:C41,C44:C54,C57:C60,C63:C67,C71:C72)</f>
        <v>25000000</v>
      </c>
      <c r="D75" s="130"/>
      <c r="E75" s="130">
        <f>$B75      +$C75      +$D75</f>
        <v>84379000</v>
      </c>
      <c r="F75" s="131">
        <f t="shared" ref="F75:O75" si="46">SUM(F9:F16,F19:F25,F28:F31,F34,F37:F41,F44:F54,F57:F60,F63:F67,F71:F72)</f>
        <v>84379000</v>
      </c>
      <c r="G75" s="132">
        <f t="shared" si="46"/>
        <v>79596000</v>
      </c>
      <c r="H75" s="131">
        <f t="shared" si="46"/>
        <v>9056000</v>
      </c>
      <c r="I75" s="132">
        <f t="shared" si="46"/>
        <v>10862711</v>
      </c>
      <c r="J75" s="131">
        <f t="shared" si="46"/>
        <v>23304000</v>
      </c>
      <c r="K75" s="132">
        <f t="shared" si="46"/>
        <v>21257293</v>
      </c>
      <c r="L75" s="131">
        <f t="shared" si="46"/>
        <v>4549000</v>
      </c>
      <c r="M75" s="132">
        <f t="shared" si="46"/>
        <v>27071870</v>
      </c>
      <c r="N75" s="131">
        <f t="shared" si="46"/>
        <v>17687000</v>
      </c>
      <c r="O75" s="132">
        <f t="shared" si="46"/>
        <v>22409138</v>
      </c>
      <c r="P75" s="131">
        <f>$H75      +$J75      +$L75      +$N75</f>
        <v>54596000</v>
      </c>
      <c r="Q75" s="132">
        <f>$I75      +$K75      +$M75      +$O75</f>
        <v>81601012</v>
      </c>
      <c r="R75" s="72">
        <f>IF(($L75      =0),0,((($N75      -$L75      )/$L75      )*100))</f>
        <v>288.81072763244669</v>
      </c>
      <c r="S75" s="73">
        <f>IF(($M75      =0),0,((($O75      -$M75      )/$M75      )*100))</f>
        <v>-17.223531289120405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64.703302954526592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96.707725855959424</v>
      </c>
      <c r="V75" s="131">
        <f>SUM(V9:V16,V19:V25,V28:V31,V34,V37:V41,V44:V54,V57:V60,V63:V67,V71:V72)</f>
        <v>4488000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JQifJuYpnRE82RbS3jlyvVrcRLki7Qx9TzkG6l1A1t54zCWu3n7pWs4VHuGbFrjTdiz0Sslivf1nrZ9mYeCbgw==" saltValue="XUPgSlSoR56+Ls0CiZlpe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1010000</v>
      </c>
      <c r="I10" s="120">
        <v>504929</v>
      </c>
      <c r="J10" s="119">
        <v>777000</v>
      </c>
      <c r="K10" s="120">
        <v>571710</v>
      </c>
      <c r="L10" s="119"/>
      <c r="M10" s="120">
        <v>174699</v>
      </c>
      <c r="N10" s="119">
        <v>2479000</v>
      </c>
      <c r="O10" s="120">
        <v>652917</v>
      </c>
      <c r="P10" s="119">
        <f t="shared" ref="P10:P17" si="1">$H10      +$J10      +$L10      +$N10</f>
        <v>4266000</v>
      </c>
      <c r="Q10" s="120">
        <f t="shared" ref="Q10:Q17" si="2">$I10      +$K10      +$M10      +$O10</f>
        <v>1904255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273.73825837583496</v>
      </c>
      <c r="T10" s="59">
        <f t="shared" ref="T10:T17" si="5">IF(($E10      =0),0,(($P10      /$E10      )*100))</f>
        <v>224.5263157894737</v>
      </c>
      <c r="U10" s="61">
        <f t="shared" ref="U10:U17" si="6">IF(($E10      =0),0,(($Q10      /$E10      )*100))</f>
        <v>100.22394736842107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1010000</v>
      </c>
      <c r="I17" s="123">
        <f t="shared" si="7"/>
        <v>504929</v>
      </c>
      <c r="J17" s="122">
        <f t="shared" si="7"/>
        <v>777000</v>
      </c>
      <c r="K17" s="123">
        <f t="shared" si="7"/>
        <v>571710</v>
      </c>
      <c r="L17" s="122">
        <f t="shared" si="7"/>
        <v>0</v>
      </c>
      <c r="M17" s="123">
        <f t="shared" si="7"/>
        <v>174699</v>
      </c>
      <c r="N17" s="122">
        <f t="shared" si="7"/>
        <v>2479000</v>
      </c>
      <c r="O17" s="123">
        <f t="shared" si="7"/>
        <v>652917</v>
      </c>
      <c r="P17" s="122">
        <f t="shared" si="1"/>
        <v>4266000</v>
      </c>
      <c r="Q17" s="123">
        <f t="shared" si="2"/>
        <v>1904255</v>
      </c>
      <c r="R17" s="63">
        <f t="shared" si="3"/>
        <v>0</v>
      </c>
      <c r="S17" s="64">
        <f t="shared" si="4"/>
        <v>273.73825837583496</v>
      </c>
      <c r="T17" s="63">
        <f>IF((SUM($E9:$E14))=0,0,(P17/(SUM($E9:$E14))*100))</f>
        <v>224.5263157894737</v>
      </c>
      <c r="U17" s="65">
        <f>IF((SUM($E9:$E14))=0,0,(Q17/(SUM($E9:$E14))*100))</f>
        <v>100.22394736842107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1525000</v>
      </c>
      <c r="C34" s="118"/>
      <c r="D34" s="118"/>
      <c r="E34" s="118">
        <f>$B34      +$C34      +$D34</f>
        <v>1525000</v>
      </c>
      <c r="F34" s="119">
        <v>1525000</v>
      </c>
      <c r="G34" s="120">
        <v>1525000</v>
      </c>
      <c r="H34" s="119">
        <v>380000</v>
      </c>
      <c r="I34" s="120">
        <v>554796</v>
      </c>
      <c r="J34" s="119">
        <v>458000</v>
      </c>
      <c r="K34" s="120">
        <v>458170</v>
      </c>
      <c r="L34" s="119">
        <v>505000</v>
      </c>
      <c r="M34" s="120">
        <v>504998</v>
      </c>
      <c r="N34" s="119">
        <v>182000</v>
      </c>
      <c r="O34" s="120">
        <v>7032</v>
      </c>
      <c r="P34" s="119">
        <f>$H34      +$J34      +$L34      +$N34</f>
        <v>1525000</v>
      </c>
      <c r="Q34" s="120">
        <f>$I34      +$K34      +$M34      +$O34</f>
        <v>1524996</v>
      </c>
      <c r="R34" s="59">
        <f>IF(($L34      =0),0,((($N34      -$L34      )/$L34      )*100))</f>
        <v>-63.960396039603964</v>
      </c>
      <c r="S34" s="60">
        <f>IF(($M34      =0),0,((($O34      -$M34      )/$M34      )*100))</f>
        <v>-98.607519237699947</v>
      </c>
      <c r="T34" s="59">
        <f>IF(($E34      =0),0,(($P34      /$E34      )*100))</f>
        <v>100</v>
      </c>
      <c r="U34" s="61">
        <f>IF(($E34      =0),0,(($Q34      /$E34      )*100))</f>
        <v>99.999737704918033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1525000</v>
      </c>
      <c r="C35" s="121">
        <f>C34</f>
        <v>0</v>
      </c>
      <c r="D35" s="121"/>
      <c r="E35" s="121">
        <f>$B35      +$C35      +$D35</f>
        <v>1525000</v>
      </c>
      <c r="F35" s="122">
        <f t="shared" ref="F35:O35" si="17">F34</f>
        <v>1525000</v>
      </c>
      <c r="G35" s="123">
        <f t="shared" si="17"/>
        <v>1525000</v>
      </c>
      <c r="H35" s="122">
        <f t="shared" si="17"/>
        <v>380000</v>
      </c>
      <c r="I35" s="123">
        <f t="shared" si="17"/>
        <v>554796</v>
      </c>
      <c r="J35" s="122">
        <f t="shared" si="17"/>
        <v>458000</v>
      </c>
      <c r="K35" s="123">
        <f t="shared" si="17"/>
        <v>458170</v>
      </c>
      <c r="L35" s="122">
        <f t="shared" si="17"/>
        <v>505000</v>
      </c>
      <c r="M35" s="123">
        <f t="shared" si="17"/>
        <v>504998</v>
      </c>
      <c r="N35" s="122">
        <f t="shared" si="17"/>
        <v>182000</v>
      </c>
      <c r="O35" s="123">
        <f t="shared" si="17"/>
        <v>7032</v>
      </c>
      <c r="P35" s="122">
        <f>$H35      +$J35      +$L35      +$N35</f>
        <v>1525000</v>
      </c>
      <c r="Q35" s="123">
        <f>$I35      +$K35      +$M35      +$O35</f>
        <v>1524996</v>
      </c>
      <c r="R35" s="63">
        <f>IF(($L35      =0),0,((($N35      -$L35      )/$L35      )*100))</f>
        <v>-63.960396039603964</v>
      </c>
      <c r="S35" s="64">
        <f>IF(($M35      =0),0,((($O35      -$M35      )/$M35      )*100))</f>
        <v>-98.607519237699947</v>
      </c>
      <c r="T35" s="63">
        <f>IF($E35   =0,0,($P35   /$E35   )*100)</f>
        <v>100</v>
      </c>
      <c r="U35" s="65">
        <f>IF($E35   =0,0,($Q35   /$E35   )*100)</f>
        <v>99.999737704918033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3425000</v>
      </c>
      <c r="C69" s="130">
        <f>SUM(C9:C16,C19:C25,C28:C31,C34,C37:C41,C44:C54,C57:C60,C63:C67)</f>
        <v>0</v>
      </c>
      <c r="D69" s="130"/>
      <c r="E69" s="130">
        <f t="shared" si="35"/>
        <v>3425000</v>
      </c>
      <c r="F69" s="131">
        <f t="shared" ref="F69:O69" si="43">SUM(F9:F16,F19:F25,F28:F31,F34,F37:F41,F44:F54,F57:F60,F63:F67)</f>
        <v>3425000</v>
      </c>
      <c r="G69" s="132">
        <f t="shared" si="43"/>
        <v>3425000</v>
      </c>
      <c r="H69" s="131">
        <f t="shared" si="43"/>
        <v>1390000</v>
      </c>
      <c r="I69" s="132">
        <f t="shared" si="43"/>
        <v>1059725</v>
      </c>
      <c r="J69" s="131">
        <f t="shared" si="43"/>
        <v>1235000</v>
      </c>
      <c r="K69" s="132">
        <f t="shared" si="43"/>
        <v>1029880</v>
      </c>
      <c r="L69" s="131">
        <f t="shared" si="43"/>
        <v>505000</v>
      </c>
      <c r="M69" s="132">
        <f t="shared" si="43"/>
        <v>679697</v>
      </c>
      <c r="N69" s="131">
        <f t="shared" si="43"/>
        <v>2661000</v>
      </c>
      <c r="O69" s="132">
        <f t="shared" si="43"/>
        <v>659949</v>
      </c>
      <c r="P69" s="131">
        <f t="shared" si="36"/>
        <v>5791000</v>
      </c>
      <c r="Q69" s="132">
        <f t="shared" si="37"/>
        <v>3429251</v>
      </c>
      <c r="R69" s="72">
        <f t="shared" si="38"/>
        <v>426.93069306930693</v>
      </c>
      <c r="S69" s="73">
        <f t="shared" si="39"/>
        <v>-2.9054122645826008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169.08029197080293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100.12411678832116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41078000</v>
      </c>
      <c r="C71" s="118"/>
      <c r="D71" s="118"/>
      <c r="E71" s="118">
        <f>$B71      +$C71      +$D71</f>
        <v>41078000</v>
      </c>
      <c r="F71" s="119">
        <v>41078000</v>
      </c>
      <c r="G71" s="120">
        <v>41078000</v>
      </c>
      <c r="H71" s="119">
        <v>4483000</v>
      </c>
      <c r="I71" s="120">
        <v>4688138</v>
      </c>
      <c r="J71" s="119">
        <v>13146000</v>
      </c>
      <c r="K71" s="120">
        <v>13393345</v>
      </c>
      <c r="L71" s="119">
        <v>11818000</v>
      </c>
      <c r="M71" s="120">
        <v>13036361</v>
      </c>
      <c r="N71" s="119">
        <v>11631000</v>
      </c>
      <c r="O71" s="120">
        <v>9960169</v>
      </c>
      <c r="P71" s="119">
        <f>$H71      +$J71      +$L71      +$N71</f>
        <v>41078000</v>
      </c>
      <c r="Q71" s="120">
        <f>$I71      +$K71      +$M71      +$O71</f>
        <v>41078013</v>
      </c>
      <c r="R71" s="59">
        <f>IF(($L71      =0),0,((($N71      -$L71      )/$L71      )*100))</f>
        <v>-1.5823320358774751</v>
      </c>
      <c r="S71" s="60">
        <f>IF(($M71      =0),0,((($O71      -$M71      )/$M71      )*100))</f>
        <v>-23.597014534961097</v>
      </c>
      <c r="T71" s="59">
        <f>IF(($E71      =0),0,(($P71      /$E71      )*100))</f>
        <v>100</v>
      </c>
      <c r="U71" s="61">
        <f>IF(($E71      =0),0,(($Q71      /$E71      )*100))</f>
        <v>100.00003164711038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41078000</v>
      </c>
      <c r="C73" s="127">
        <f>SUM(C71:C72)</f>
        <v>0</v>
      </c>
      <c r="D73" s="127"/>
      <c r="E73" s="127">
        <f>$B73      +$C73      +$D73</f>
        <v>41078000</v>
      </c>
      <c r="F73" s="128">
        <f t="shared" ref="F73:O73" si="44">SUM(F71:F72)</f>
        <v>41078000</v>
      </c>
      <c r="G73" s="129">
        <f t="shared" si="44"/>
        <v>41078000</v>
      </c>
      <c r="H73" s="128">
        <f t="shared" si="44"/>
        <v>4483000</v>
      </c>
      <c r="I73" s="129">
        <f t="shared" si="44"/>
        <v>4688138</v>
      </c>
      <c r="J73" s="128">
        <f t="shared" si="44"/>
        <v>13146000</v>
      </c>
      <c r="K73" s="129">
        <f t="shared" si="44"/>
        <v>13393345</v>
      </c>
      <c r="L73" s="128">
        <f t="shared" si="44"/>
        <v>11818000</v>
      </c>
      <c r="M73" s="129">
        <f t="shared" si="44"/>
        <v>13036361</v>
      </c>
      <c r="N73" s="128">
        <f t="shared" si="44"/>
        <v>11631000</v>
      </c>
      <c r="O73" s="129">
        <f t="shared" si="44"/>
        <v>9960169</v>
      </c>
      <c r="P73" s="128">
        <f>$H73      +$J73      +$L73      +$N73</f>
        <v>41078000</v>
      </c>
      <c r="Q73" s="129">
        <f>$I73      +$K73      +$M73      +$O73</f>
        <v>41078013</v>
      </c>
      <c r="R73" s="68">
        <f>IF(($L73      =0),0,((($N73      -$L73      )/$L73      )*100))</f>
        <v>-1.5823320358774751</v>
      </c>
      <c r="S73" s="69">
        <f>IF(($M73      =0),0,((($O73      -$M73      )/$M73      )*100))</f>
        <v>-23.597014534961097</v>
      </c>
      <c r="T73" s="68">
        <f>IF(($E71      =0),0,(($P71      /$E71      )*100))</f>
        <v>100</v>
      </c>
      <c r="U73" s="70">
        <f>IF($E71   =0,0,($Q71   /$E71 )*100)</f>
        <v>100.00003164711038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41078000</v>
      </c>
      <c r="C74" s="130">
        <f>SUM(C71:C72)</f>
        <v>0</v>
      </c>
      <c r="D74" s="130"/>
      <c r="E74" s="130">
        <f>$B74      +$C74      +$D74</f>
        <v>41078000</v>
      </c>
      <c r="F74" s="131">
        <f t="shared" ref="F74:O74" si="45">SUM(F71:F72)</f>
        <v>41078000</v>
      </c>
      <c r="G74" s="132">
        <f t="shared" si="45"/>
        <v>41078000</v>
      </c>
      <c r="H74" s="131">
        <f t="shared" si="45"/>
        <v>4483000</v>
      </c>
      <c r="I74" s="132">
        <f t="shared" si="45"/>
        <v>4688138</v>
      </c>
      <c r="J74" s="131">
        <f t="shared" si="45"/>
        <v>13146000</v>
      </c>
      <c r="K74" s="132">
        <f t="shared" si="45"/>
        <v>13393345</v>
      </c>
      <c r="L74" s="131">
        <f t="shared" si="45"/>
        <v>11818000</v>
      </c>
      <c r="M74" s="132">
        <f t="shared" si="45"/>
        <v>13036361</v>
      </c>
      <c r="N74" s="131">
        <f t="shared" si="45"/>
        <v>11631000</v>
      </c>
      <c r="O74" s="132">
        <f t="shared" si="45"/>
        <v>9960169</v>
      </c>
      <c r="P74" s="131">
        <f>$H74      +$J74      +$L74      +$N74</f>
        <v>41078000</v>
      </c>
      <c r="Q74" s="132">
        <f>$I74      +$K74      +$M74      +$O74</f>
        <v>41078013</v>
      </c>
      <c r="R74" s="72">
        <f>IF(($L74      =0),0,((($N74      -$L74      )/$L74      )*100))</f>
        <v>-1.5823320358774751</v>
      </c>
      <c r="S74" s="73">
        <f>IF(($M74      =0),0,((($O74      -$M74      )/$M74      )*100))</f>
        <v>-23.597014534961097</v>
      </c>
      <c r="T74" s="72">
        <f>IF(($E71      =0),0,(($P71      /$E71      )*100))</f>
        <v>100</v>
      </c>
      <c r="U74" s="76">
        <f>IF($E71   =0,0,($Q71   /$E71 )*100)</f>
        <v>100.00003164711038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44503000</v>
      </c>
      <c r="C75" s="130">
        <f>SUM(C9:C16,C19:C25,C28:C31,C34,C37:C41,C44:C54,C57:C60,C63:C67,C71:C72)</f>
        <v>0</v>
      </c>
      <c r="D75" s="130"/>
      <c r="E75" s="130">
        <f>$B75      +$C75      +$D75</f>
        <v>44503000</v>
      </c>
      <c r="F75" s="131">
        <f t="shared" ref="F75:O75" si="46">SUM(F9:F16,F19:F25,F28:F31,F34,F37:F41,F44:F54,F57:F60,F63:F67,F71:F72)</f>
        <v>44503000</v>
      </c>
      <c r="G75" s="132">
        <f t="shared" si="46"/>
        <v>44503000</v>
      </c>
      <c r="H75" s="131">
        <f t="shared" si="46"/>
        <v>5873000</v>
      </c>
      <c r="I75" s="132">
        <f t="shared" si="46"/>
        <v>5747863</v>
      </c>
      <c r="J75" s="131">
        <f t="shared" si="46"/>
        <v>14381000</v>
      </c>
      <c r="K75" s="132">
        <f t="shared" si="46"/>
        <v>14423225</v>
      </c>
      <c r="L75" s="131">
        <f t="shared" si="46"/>
        <v>12323000</v>
      </c>
      <c r="M75" s="132">
        <f t="shared" si="46"/>
        <v>13716058</v>
      </c>
      <c r="N75" s="131">
        <f t="shared" si="46"/>
        <v>14292000</v>
      </c>
      <c r="O75" s="132">
        <f t="shared" si="46"/>
        <v>10620118</v>
      </c>
      <c r="P75" s="131">
        <f>$H75      +$J75      +$L75      +$N75</f>
        <v>46869000</v>
      </c>
      <c r="Q75" s="132">
        <f>$I75      +$K75      +$M75      +$O75</f>
        <v>44507264</v>
      </c>
      <c r="R75" s="72">
        <f>IF(($L75      =0),0,((($N75      -$L75      )/$L75      )*100))</f>
        <v>15.978252049014039</v>
      </c>
      <c r="S75" s="73">
        <f>IF(($M75      =0),0,((($O75      -$M75      )/$M75      )*100))</f>
        <v>-22.571645585050749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105.31649551715614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100.00958137653642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rbR3+QDAmr9uPsiwv5VcXO4kcaPLXIlhf/Yg9D46dvVWSjnPcTykB17uAClvjfFuYKOjvq9BAdWwauhhE8vnA==" saltValue="odLOORufsXdkIWaEaQofa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539000</v>
      </c>
      <c r="I10" s="120">
        <v>91667</v>
      </c>
      <c r="J10" s="119">
        <v>176000</v>
      </c>
      <c r="K10" s="120"/>
      <c r="L10" s="119">
        <v>332000</v>
      </c>
      <c r="M10" s="120">
        <v>854474</v>
      </c>
      <c r="N10" s="119">
        <v>498000</v>
      </c>
      <c r="O10" s="120">
        <v>299610</v>
      </c>
      <c r="P10" s="119">
        <f t="shared" ref="P10:P17" si="1">$H10      +$J10      +$L10      +$N10</f>
        <v>1545000</v>
      </c>
      <c r="Q10" s="120">
        <f t="shared" ref="Q10:Q17" si="2">$I10      +$K10      +$M10      +$O10</f>
        <v>1245751</v>
      </c>
      <c r="R10" s="59">
        <f t="shared" ref="R10:R17" si="3">IF(($L10      =0),0,((($N10      -$L10      )/$L10      )*100))</f>
        <v>50</v>
      </c>
      <c r="S10" s="60">
        <f t="shared" ref="S10:S17" si="4">IF(($M10      =0),0,((($O10      -$M10      )/$M10      )*100))</f>
        <v>-64.936323398956546</v>
      </c>
      <c r="T10" s="59">
        <f t="shared" ref="T10:T17" si="5">IF(($E10      =0),0,(($P10      /$E10      )*100))</f>
        <v>77.25</v>
      </c>
      <c r="U10" s="61">
        <f t="shared" ref="U10:U17" si="6">IF(($E10      =0),0,(($Q10      /$E10      )*100))</f>
        <v>62.287550000000003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14900000</v>
      </c>
      <c r="C14" s="118"/>
      <c r="D14" s="118"/>
      <c r="E14" s="118">
        <f t="shared" si="0"/>
        <v>14900000</v>
      </c>
      <c r="F14" s="119">
        <v>14900000</v>
      </c>
      <c r="G14" s="120">
        <v>14900000</v>
      </c>
      <c r="H14" s="119">
        <v>5137000</v>
      </c>
      <c r="I14" s="120">
        <v>2911378</v>
      </c>
      <c r="J14" s="119">
        <v>9063000</v>
      </c>
      <c r="K14" s="120"/>
      <c r="L14" s="119"/>
      <c r="M14" s="120">
        <v>10218572</v>
      </c>
      <c r="N14" s="119"/>
      <c r="O14" s="120">
        <v>1459318</v>
      </c>
      <c r="P14" s="119">
        <f t="shared" si="1"/>
        <v>14200000</v>
      </c>
      <c r="Q14" s="120">
        <f t="shared" si="2"/>
        <v>14589268</v>
      </c>
      <c r="R14" s="59">
        <f t="shared" si="3"/>
        <v>0</v>
      </c>
      <c r="S14" s="60">
        <f t="shared" si="4"/>
        <v>-85.718963471608362</v>
      </c>
      <c r="T14" s="59">
        <f t="shared" si="5"/>
        <v>95.302013422818789</v>
      </c>
      <c r="U14" s="61">
        <f t="shared" si="6"/>
        <v>97.914550335570468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17900000</v>
      </c>
      <c r="C17" s="121">
        <f>SUM(C9:C16)</f>
        <v>0</v>
      </c>
      <c r="D17" s="121"/>
      <c r="E17" s="121">
        <f t="shared" si="0"/>
        <v>17900000</v>
      </c>
      <c r="F17" s="122">
        <f t="shared" ref="F17:O17" si="7">SUM(F9:F16)</f>
        <v>17900000</v>
      </c>
      <c r="G17" s="123">
        <f t="shared" si="7"/>
        <v>16900000</v>
      </c>
      <c r="H17" s="122">
        <f t="shared" si="7"/>
        <v>5676000</v>
      </c>
      <c r="I17" s="123">
        <f t="shared" si="7"/>
        <v>3003045</v>
      </c>
      <c r="J17" s="122">
        <f t="shared" si="7"/>
        <v>9239000</v>
      </c>
      <c r="K17" s="123">
        <f t="shared" si="7"/>
        <v>0</v>
      </c>
      <c r="L17" s="122">
        <f t="shared" si="7"/>
        <v>332000</v>
      </c>
      <c r="M17" s="123">
        <f t="shared" si="7"/>
        <v>11073046</v>
      </c>
      <c r="N17" s="122">
        <f t="shared" si="7"/>
        <v>498000</v>
      </c>
      <c r="O17" s="123">
        <f t="shared" si="7"/>
        <v>1758928</v>
      </c>
      <c r="P17" s="122">
        <f t="shared" si="1"/>
        <v>15745000</v>
      </c>
      <c r="Q17" s="123">
        <f t="shared" si="2"/>
        <v>15835019</v>
      </c>
      <c r="R17" s="63">
        <f t="shared" si="3"/>
        <v>50</v>
      </c>
      <c r="S17" s="64">
        <f t="shared" si="4"/>
        <v>-84.115228998416512</v>
      </c>
      <c r="T17" s="63">
        <f>IF((SUM($E9:$E14))=0,0,(P17/(SUM($E9:$E14))*100))</f>
        <v>93.165680473372774</v>
      </c>
      <c r="U17" s="65">
        <f>IF((SUM($E9:$E14))=0,0,(Q17/(SUM($E9:$E14))*100))</f>
        <v>93.698337278106507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89404000</v>
      </c>
      <c r="C19" s="118"/>
      <c r="D19" s="118"/>
      <c r="E19" s="118">
        <f t="shared" ref="E19:E26" si="8">$B19      +$C19      +$D19</f>
        <v>89404000</v>
      </c>
      <c r="F19" s="119">
        <v>89404000</v>
      </c>
      <c r="G19" s="120">
        <v>89404000</v>
      </c>
      <c r="H19" s="119">
        <v>48443000</v>
      </c>
      <c r="I19" s="120">
        <v>25810184</v>
      </c>
      <c r="J19" s="119">
        <v>17246000</v>
      </c>
      <c r="K19" s="120"/>
      <c r="L19" s="119">
        <v>18007000</v>
      </c>
      <c r="M19" s="120">
        <v>48825566</v>
      </c>
      <c r="N19" s="119">
        <v>5708000</v>
      </c>
      <c r="O19" s="120">
        <v>11104150</v>
      </c>
      <c r="P19" s="119">
        <f t="shared" ref="P19:P26" si="9">$H19      +$J19      +$L19      +$N19</f>
        <v>89404000</v>
      </c>
      <c r="Q19" s="120">
        <f t="shared" ref="Q19:Q26" si="10">$I19      +$K19      +$M19      +$O19</f>
        <v>85739900</v>
      </c>
      <c r="R19" s="59">
        <f t="shared" ref="R19:R26" si="11">IF(($L19      =0),0,((($N19      -$L19      )/$L19      )*100))</f>
        <v>-68.301216193702459</v>
      </c>
      <c r="S19" s="60">
        <f t="shared" ref="S19:S26" si="12">IF(($M19      =0),0,((($O19      -$M19      )/$M19      )*100))</f>
        <v>-77.257508904249065</v>
      </c>
      <c r="T19" s="59">
        <f t="shared" ref="T19:T26" si="13">IF(($E19      =0),0,(($P19      /$E19      )*100))</f>
        <v>100</v>
      </c>
      <c r="U19" s="61">
        <f t="shared" ref="U19:U26" si="14">IF(($E19      =0),0,(($Q19      /$E19      )*100))</f>
        <v>95.901637510625932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89404000</v>
      </c>
      <c r="C26" s="121">
        <f>SUM(C19:C25)</f>
        <v>0</v>
      </c>
      <c r="D26" s="121"/>
      <c r="E26" s="121">
        <f t="shared" si="8"/>
        <v>89404000</v>
      </c>
      <c r="F26" s="122">
        <f t="shared" ref="F26:O26" si="15">SUM(F19:F25)</f>
        <v>89404000</v>
      </c>
      <c r="G26" s="123">
        <f t="shared" si="15"/>
        <v>89404000</v>
      </c>
      <c r="H26" s="122">
        <f t="shared" si="15"/>
        <v>48443000</v>
      </c>
      <c r="I26" s="123">
        <f t="shared" si="15"/>
        <v>25810184</v>
      </c>
      <c r="J26" s="122">
        <f t="shared" si="15"/>
        <v>17246000</v>
      </c>
      <c r="K26" s="123">
        <f t="shared" si="15"/>
        <v>0</v>
      </c>
      <c r="L26" s="122">
        <f t="shared" si="15"/>
        <v>18007000</v>
      </c>
      <c r="M26" s="123">
        <f t="shared" si="15"/>
        <v>48825566</v>
      </c>
      <c r="N26" s="122">
        <f t="shared" si="15"/>
        <v>5708000</v>
      </c>
      <c r="O26" s="123">
        <f t="shared" si="15"/>
        <v>11104150</v>
      </c>
      <c r="P26" s="122">
        <f t="shared" si="9"/>
        <v>89404000</v>
      </c>
      <c r="Q26" s="123">
        <f t="shared" si="10"/>
        <v>85739900</v>
      </c>
      <c r="R26" s="63">
        <f t="shared" si="11"/>
        <v>-68.301216193702459</v>
      </c>
      <c r="S26" s="64">
        <f t="shared" si="12"/>
        <v>-77.257508904249065</v>
      </c>
      <c r="T26" s="63">
        <f>IF(($E26-$E21-$E25)   =0,0,($P26   /($E26-$E21-$E25)   )*100)</f>
        <v>100</v>
      </c>
      <c r="U26" s="65">
        <f>IF(($E26-$E21-$E25)   =0,0,($Q26   /($E26-$E21-$E25)   )*100)</f>
        <v>95.901637510625932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3159000</v>
      </c>
      <c r="C34" s="118"/>
      <c r="D34" s="118"/>
      <c r="E34" s="118">
        <f>$B34      +$C34      +$D34</f>
        <v>3159000</v>
      </c>
      <c r="F34" s="119">
        <v>3159000</v>
      </c>
      <c r="G34" s="120">
        <v>3159000</v>
      </c>
      <c r="H34" s="119">
        <v>684000</v>
      </c>
      <c r="I34" s="120">
        <v>790000</v>
      </c>
      <c r="J34" s="119">
        <v>680000</v>
      </c>
      <c r="K34" s="120"/>
      <c r="L34" s="119">
        <v>749000</v>
      </c>
      <c r="M34" s="120">
        <v>1700887</v>
      </c>
      <c r="N34" s="119">
        <v>1046000</v>
      </c>
      <c r="O34" s="120">
        <v>668113</v>
      </c>
      <c r="P34" s="119">
        <f>$H34      +$J34      +$L34      +$N34</f>
        <v>3159000</v>
      </c>
      <c r="Q34" s="120">
        <f>$I34      +$K34      +$M34      +$O34</f>
        <v>3159000</v>
      </c>
      <c r="R34" s="59">
        <f>IF(($L34      =0),0,((($N34      -$L34      )/$L34      )*100))</f>
        <v>39.65287049399199</v>
      </c>
      <c r="S34" s="60">
        <f>IF(($M34      =0),0,((($O34      -$M34      )/$M34      )*100))</f>
        <v>-60.719730352457276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3159000</v>
      </c>
      <c r="C35" s="121">
        <f>C34</f>
        <v>0</v>
      </c>
      <c r="D35" s="121"/>
      <c r="E35" s="121">
        <f>$B35      +$C35      +$D35</f>
        <v>3159000</v>
      </c>
      <c r="F35" s="122">
        <f t="shared" ref="F35:O35" si="17">F34</f>
        <v>3159000</v>
      </c>
      <c r="G35" s="123">
        <f t="shared" si="17"/>
        <v>3159000</v>
      </c>
      <c r="H35" s="122">
        <f t="shared" si="17"/>
        <v>684000</v>
      </c>
      <c r="I35" s="123">
        <f t="shared" si="17"/>
        <v>790000</v>
      </c>
      <c r="J35" s="122">
        <f t="shared" si="17"/>
        <v>680000</v>
      </c>
      <c r="K35" s="123">
        <f t="shared" si="17"/>
        <v>0</v>
      </c>
      <c r="L35" s="122">
        <f t="shared" si="17"/>
        <v>749000</v>
      </c>
      <c r="M35" s="123">
        <f t="shared" si="17"/>
        <v>1700887</v>
      </c>
      <c r="N35" s="122">
        <f t="shared" si="17"/>
        <v>1046000</v>
      </c>
      <c r="O35" s="123">
        <f t="shared" si="17"/>
        <v>668113</v>
      </c>
      <c r="P35" s="122">
        <f>$H35      +$J35      +$L35      +$N35</f>
        <v>3159000</v>
      </c>
      <c r="Q35" s="123">
        <f>$I35      +$K35      +$M35      +$O35</f>
        <v>3159000</v>
      </c>
      <c r="R35" s="63">
        <f>IF(($L35      =0),0,((($N35      -$L35      )/$L35      )*100))</f>
        <v>39.65287049399199</v>
      </c>
      <c r="S35" s="64">
        <f>IF(($M35      =0),0,((($O35      -$M35      )/$M35      )*100))</f>
        <v>-60.719730352457276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57227000</v>
      </c>
      <c r="C38" s="118">
        <v>-21022000</v>
      </c>
      <c r="D38" s="118"/>
      <c r="E38" s="118">
        <f t="shared" si="18"/>
        <v>36205000</v>
      </c>
      <c r="F38" s="119">
        <v>57227000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/>
      <c r="J40" s="119">
        <v>1054000</v>
      </c>
      <c r="K40" s="120"/>
      <c r="L40" s="119">
        <v>818000</v>
      </c>
      <c r="M40" s="120">
        <v>983492</v>
      </c>
      <c r="N40" s="119">
        <v>1945000</v>
      </c>
      <c r="O40" s="120">
        <v>3834892</v>
      </c>
      <c r="P40" s="119">
        <f t="shared" si="19"/>
        <v>3817000</v>
      </c>
      <c r="Q40" s="120">
        <f t="shared" si="20"/>
        <v>4818384</v>
      </c>
      <c r="R40" s="59">
        <f t="shared" si="21"/>
        <v>137.77506112469439</v>
      </c>
      <c r="S40" s="60">
        <f t="shared" si="22"/>
        <v>289.92610005978696</v>
      </c>
      <c r="T40" s="59">
        <f t="shared" si="23"/>
        <v>76.34</v>
      </c>
      <c r="U40" s="61">
        <f t="shared" si="24"/>
        <v>96.367680000000007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62227000</v>
      </c>
      <c r="C42" s="121">
        <f>SUM(C37:C41)</f>
        <v>-21022000</v>
      </c>
      <c r="D42" s="121"/>
      <c r="E42" s="121">
        <f t="shared" si="18"/>
        <v>41205000</v>
      </c>
      <c r="F42" s="122">
        <f t="shared" ref="F42:O42" si="25">SUM(F37:F41)</f>
        <v>62227000</v>
      </c>
      <c r="G42" s="123">
        <f t="shared" si="25"/>
        <v>5000000</v>
      </c>
      <c r="H42" s="122">
        <f t="shared" si="25"/>
        <v>0</v>
      </c>
      <c r="I42" s="123">
        <f t="shared" si="25"/>
        <v>0</v>
      </c>
      <c r="J42" s="122">
        <f t="shared" si="25"/>
        <v>1054000</v>
      </c>
      <c r="K42" s="123">
        <f t="shared" si="25"/>
        <v>0</v>
      </c>
      <c r="L42" s="122">
        <f t="shared" si="25"/>
        <v>818000</v>
      </c>
      <c r="M42" s="123">
        <f t="shared" si="25"/>
        <v>983492</v>
      </c>
      <c r="N42" s="122">
        <f t="shared" si="25"/>
        <v>1945000</v>
      </c>
      <c r="O42" s="123">
        <f t="shared" si="25"/>
        <v>3834892</v>
      </c>
      <c r="P42" s="122">
        <f t="shared" si="19"/>
        <v>3817000</v>
      </c>
      <c r="Q42" s="123">
        <f t="shared" si="20"/>
        <v>4818384</v>
      </c>
      <c r="R42" s="63">
        <f t="shared" si="21"/>
        <v>137.77506112469439</v>
      </c>
      <c r="S42" s="64">
        <f t="shared" si="22"/>
        <v>289.92610005978696</v>
      </c>
      <c r="T42" s="63">
        <f>IF((+$E37+$E40) =0,0,(P42   /(+$E37+$E40) )*100)</f>
        <v>76.34</v>
      </c>
      <c r="U42" s="65">
        <f>IF((+$E37+$E40) =0,0,(Q42   /(+$E37+$E40) )*100)</f>
        <v>96.367680000000007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172690000</v>
      </c>
      <c r="C69" s="130">
        <f>SUM(C9:C16,C19:C25,C28:C31,C34,C37:C41,C44:C54,C57:C60,C63:C67)</f>
        <v>-21022000</v>
      </c>
      <c r="D69" s="130"/>
      <c r="E69" s="130">
        <f t="shared" si="35"/>
        <v>151668000</v>
      </c>
      <c r="F69" s="131">
        <f t="shared" ref="F69:O69" si="43">SUM(F9:F16,F19:F25,F28:F31,F34,F37:F41,F44:F54,F57:F60,F63:F67)</f>
        <v>172690000</v>
      </c>
      <c r="G69" s="132">
        <f t="shared" si="43"/>
        <v>114463000</v>
      </c>
      <c r="H69" s="131">
        <f t="shared" si="43"/>
        <v>54803000</v>
      </c>
      <c r="I69" s="132">
        <f t="shared" si="43"/>
        <v>29603229</v>
      </c>
      <c r="J69" s="131">
        <f t="shared" si="43"/>
        <v>28219000</v>
      </c>
      <c r="K69" s="132">
        <f t="shared" si="43"/>
        <v>0</v>
      </c>
      <c r="L69" s="131">
        <f t="shared" si="43"/>
        <v>19906000</v>
      </c>
      <c r="M69" s="132">
        <f t="shared" si="43"/>
        <v>62582991</v>
      </c>
      <c r="N69" s="131">
        <f t="shared" si="43"/>
        <v>9197000</v>
      </c>
      <c r="O69" s="132">
        <f t="shared" si="43"/>
        <v>17366083</v>
      </c>
      <c r="P69" s="131">
        <f t="shared" si="36"/>
        <v>112125000</v>
      </c>
      <c r="Q69" s="132">
        <f t="shared" si="37"/>
        <v>109552303</v>
      </c>
      <c r="R69" s="72">
        <f t="shared" si="38"/>
        <v>-53.797849894504168</v>
      </c>
      <c r="S69" s="73">
        <f t="shared" si="39"/>
        <v>-72.251113725133393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97.957418554467381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95.709795305033069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172690000</v>
      </c>
      <c r="C75" s="130">
        <f>SUM(C9:C16,C19:C25,C28:C31,C34,C37:C41,C44:C54,C57:C60,C63:C67,C71:C72)</f>
        <v>-21022000</v>
      </c>
      <c r="D75" s="130"/>
      <c r="E75" s="130">
        <f>$B75      +$C75      +$D75</f>
        <v>151668000</v>
      </c>
      <c r="F75" s="131">
        <f t="shared" ref="F75:O75" si="46">SUM(F9:F16,F19:F25,F28:F31,F34,F37:F41,F44:F54,F57:F60,F63:F67,F71:F72)</f>
        <v>172690000</v>
      </c>
      <c r="G75" s="132">
        <f t="shared" si="46"/>
        <v>114463000</v>
      </c>
      <c r="H75" s="131">
        <f t="shared" si="46"/>
        <v>54803000</v>
      </c>
      <c r="I75" s="132">
        <f t="shared" si="46"/>
        <v>29603229</v>
      </c>
      <c r="J75" s="131">
        <f t="shared" si="46"/>
        <v>28219000</v>
      </c>
      <c r="K75" s="132">
        <f t="shared" si="46"/>
        <v>0</v>
      </c>
      <c r="L75" s="131">
        <f t="shared" si="46"/>
        <v>19906000</v>
      </c>
      <c r="M75" s="132">
        <f t="shared" si="46"/>
        <v>62582991</v>
      </c>
      <c r="N75" s="131">
        <f t="shared" si="46"/>
        <v>9197000</v>
      </c>
      <c r="O75" s="132">
        <f t="shared" si="46"/>
        <v>17366083</v>
      </c>
      <c r="P75" s="131">
        <f>$H75      +$J75      +$L75      +$N75</f>
        <v>112125000</v>
      </c>
      <c r="Q75" s="132">
        <f>$I75      +$K75      +$M75      +$O75</f>
        <v>109552303</v>
      </c>
      <c r="R75" s="72">
        <f>IF(($L75      =0),0,((($N75      -$L75      )/$L75      )*100))</f>
        <v>-53.797849894504168</v>
      </c>
      <c r="S75" s="73">
        <f>IF(($M75      =0),0,((($O75      -$M75      )/$M75      )*100))</f>
        <v>-72.251113725133393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97.957418554467381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95.709795305033069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kRyKGrAufVkT4nTbHX0FDm34SVYsTso9dLSVyYl5ePgFNa7Nc6bJomaSKV+5lFCAPtvQCRE4/ItGeZvKOwwzA==" saltValue="VFKqhY98nZ4Rs8nGu4RJe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174000</v>
      </c>
      <c r="I10" s="120">
        <v>174254</v>
      </c>
      <c r="J10" s="119">
        <v>682000</v>
      </c>
      <c r="K10" s="120">
        <v>681962</v>
      </c>
      <c r="L10" s="119">
        <v>225000</v>
      </c>
      <c r="M10" s="120">
        <v>225068</v>
      </c>
      <c r="N10" s="119">
        <v>573000</v>
      </c>
      <c r="O10" s="120">
        <v>-981285</v>
      </c>
      <c r="P10" s="119">
        <f t="shared" ref="P10:P17" si="1">$H10      +$J10      +$L10      +$N10</f>
        <v>1654000</v>
      </c>
      <c r="Q10" s="120">
        <f t="shared" ref="Q10:Q17" si="2">$I10      +$K10      +$M10      +$O10</f>
        <v>99999</v>
      </c>
      <c r="R10" s="59">
        <f t="shared" ref="R10:R17" si="3">IF(($L10      =0),0,((($N10      -$L10      )/$L10      )*100))</f>
        <v>154.66666666666666</v>
      </c>
      <c r="S10" s="60">
        <f t="shared" ref="S10:S17" si="4">IF(($M10      =0),0,((($O10      -$M10      )/$M10      )*100))</f>
        <v>-535.9948993193168</v>
      </c>
      <c r="T10" s="59">
        <f t="shared" ref="T10:T17" si="5">IF(($E10      =0),0,(($P10      /$E10      )*100))</f>
        <v>82.699999999999989</v>
      </c>
      <c r="U10" s="61">
        <f t="shared" ref="U10:U17" si="6">IF(($E10      =0),0,(($Q10      /$E10      )*100))</f>
        <v>4.9999500000000001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174000</v>
      </c>
      <c r="I17" s="123">
        <f t="shared" si="7"/>
        <v>174254</v>
      </c>
      <c r="J17" s="122">
        <f t="shared" si="7"/>
        <v>682000</v>
      </c>
      <c r="K17" s="123">
        <f t="shared" si="7"/>
        <v>681962</v>
      </c>
      <c r="L17" s="122">
        <f t="shared" si="7"/>
        <v>225000</v>
      </c>
      <c r="M17" s="123">
        <f t="shared" si="7"/>
        <v>225068</v>
      </c>
      <c r="N17" s="122">
        <f t="shared" si="7"/>
        <v>573000</v>
      </c>
      <c r="O17" s="123">
        <f t="shared" si="7"/>
        <v>-981285</v>
      </c>
      <c r="P17" s="122">
        <f t="shared" si="1"/>
        <v>1654000</v>
      </c>
      <c r="Q17" s="123">
        <f t="shared" si="2"/>
        <v>99999</v>
      </c>
      <c r="R17" s="63">
        <f t="shared" si="3"/>
        <v>154.66666666666666</v>
      </c>
      <c r="S17" s="64">
        <f t="shared" si="4"/>
        <v>-535.9948993193168</v>
      </c>
      <c r="T17" s="63">
        <f>IF((SUM($E9:$E14))=0,0,(P17/(SUM($E9:$E14))*100))</f>
        <v>82.699999999999989</v>
      </c>
      <c r="U17" s="65">
        <f>IF((SUM($E9:$E14))=0,0,(Q17/(SUM($E9:$E14))*100))</f>
        <v>4.9999500000000001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30000000</v>
      </c>
      <c r="D23" s="118"/>
      <c r="E23" s="118">
        <f t="shared" si="8"/>
        <v>30000000</v>
      </c>
      <c r="F23" s="119">
        <v>30000000</v>
      </c>
      <c r="G23" s="120">
        <v>30000000</v>
      </c>
      <c r="H23" s="119"/>
      <c r="I23" s="120"/>
      <c r="J23" s="119"/>
      <c r="K23" s="120"/>
      <c r="L23" s="119"/>
      <c r="M23" s="120"/>
      <c r="N23" s="119"/>
      <c r="O23" s="120">
        <v>24664169</v>
      </c>
      <c r="P23" s="119">
        <f t="shared" si="9"/>
        <v>0</v>
      </c>
      <c r="Q23" s="120">
        <f t="shared" si="10"/>
        <v>24664169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82.21389666666667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30000000</v>
      </c>
      <c r="D26" s="121"/>
      <c r="E26" s="121">
        <f t="shared" si="8"/>
        <v>30000000</v>
      </c>
      <c r="F26" s="122">
        <f t="shared" ref="F26:O26" si="15">SUM(F19:F25)</f>
        <v>30000000</v>
      </c>
      <c r="G26" s="123">
        <f t="shared" si="15"/>
        <v>30000000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24664169</v>
      </c>
      <c r="P26" s="122">
        <f t="shared" si="9"/>
        <v>0</v>
      </c>
      <c r="Q26" s="123">
        <f t="shared" si="10"/>
        <v>24664169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82.21389666666667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3122000</v>
      </c>
      <c r="C31" s="118"/>
      <c r="D31" s="118"/>
      <c r="E31" s="118">
        <f>$B31      +$C31      +$D31</f>
        <v>3122000</v>
      </c>
      <c r="F31" s="119">
        <v>3122000</v>
      </c>
      <c r="G31" s="120">
        <v>2185000</v>
      </c>
      <c r="H31" s="119"/>
      <c r="I31" s="120"/>
      <c r="J31" s="119">
        <v>110000</v>
      </c>
      <c r="K31" s="120"/>
      <c r="L31" s="119">
        <v>1825000</v>
      </c>
      <c r="M31" s="120">
        <v>1280652</v>
      </c>
      <c r="N31" s="119">
        <v>250000</v>
      </c>
      <c r="O31" s="120">
        <v>-2384687</v>
      </c>
      <c r="P31" s="119">
        <f>$H31      +$J31      +$L31      +$N31</f>
        <v>2185000</v>
      </c>
      <c r="Q31" s="120">
        <f>$I31      +$K31      +$M31      +$O31</f>
        <v>-1104035</v>
      </c>
      <c r="R31" s="59">
        <f>IF(($L31      =0),0,((($N31      -$L31      )/$L31      )*100))</f>
        <v>-86.301369863013704</v>
      </c>
      <c r="S31" s="60">
        <f>IF(($M31      =0),0,((($O31      -$M31      )/$M31      )*100))</f>
        <v>-286.20882175641782</v>
      </c>
      <c r="T31" s="59">
        <f>IF(($E31      =0),0,(($P31      /$E31      )*100))</f>
        <v>69.987187700192194</v>
      </c>
      <c r="U31" s="61">
        <f>IF(($E31      =0),0,(($Q31      /$E31      )*100))</f>
        <v>-35.363068545803969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3122000</v>
      </c>
      <c r="C32" s="121">
        <f>SUM(C28:C31)</f>
        <v>0</v>
      </c>
      <c r="D32" s="121"/>
      <c r="E32" s="121">
        <f>$B32      +$C32      +$D32</f>
        <v>3122000</v>
      </c>
      <c r="F32" s="122">
        <f t="shared" ref="F32:O32" si="16">SUM(F28:F31)</f>
        <v>3122000</v>
      </c>
      <c r="G32" s="123">
        <f t="shared" si="16"/>
        <v>2185000</v>
      </c>
      <c r="H32" s="122">
        <f t="shared" si="16"/>
        <v>0</v>
      </c>
      <c r="I32" s="123">
        <f t="shared" si="16"/>
        <v>0</v>
      </c>
      <c r="J32" s="122">
        <f t="shared" si="16"/>
        <v>110000</v>
      </c>
      <c r="K32" s="123">
        <f t="shared" si="16"/>
        <v>0</v>
      </c>
      <c r="L32" s="122">
        <f t="shared" si="16"/>
        <v>1825000</v>
      </c>
      <c r="M32" s="123">
        <f t="shared" si="16"/>
        <v>1280652</v>
      </c>
      <c r="N32" s="122">
        <f t="shared" si="16"/>
        <v>250000</v>
      </c>
      <c r="O32" s="123">
        <f t="shared" si="16"/>
        <v>-2384687</v>
      </c>
      <c r="P32" s="122">
        <f>$H32      +$J32      +$L32      +$N32</f>
        <v>2185000</v>
      </c>
      <c r="Q32" s="123">
        <f>$I32      +$K32      +$M32      +$O32</f>
        <v>-1104035</v>
      </c>
      <c r="R32" s="63">
        <f>IF(($L32      =0),0,((($N32      -$L32      )/$L32      )*100))</f>
        <v>-86.301369863013704</v>
      </c>
      <c r="S32" s="64">
        <f>IF(($M32      =0),0,((($O32      -$M32      )/$M32      )*100))</f>
        <v>-286.20882175641782</v>
      </c>
      <c r="T32" s="63">
        <f>IF($E32   =0,0,($P32   /$E32   )*100)</f>
        <v>69.987187700192194</v>
      </c>
      <c r="U32" s="65">
        <f>IF($E32   =0,0,($Q32   /$E32   )*100)</f>
        <v>-35.363068545803969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3222000</v>
      </c>
      <c r="C34" s="118"/>
      <c r="D34" s="118"/>
      <c r="E34" s="118">
        <f>$B34      +$C34      +$D34</f>
        <v>3222000</v>
      </c>
      <c r="F34" s="119">
        <v>3222000</v>
      </c>
      <c r="G34" s="120">
        <v>3222000</v>
      </c>
      <c r="H34" s="119">
        <v>675000</v>
      </c>
      <c r="I34" s="120">
        <v>675095</v>
      </c>
      <c r="J34" s="119">
        <v>771000</v>
      </c>
      <c r="K34" s="120">
        <v>771314</v>
      </c>
      <c r="L34" s="119">
        <v>600000</v>
      </c>
      <c r="M34" s="120">
        <v>624585</v>
      </c>
      <c r="N34" s="119"/>
      <c r="O34" s="120">
        <v>-1712995</v>
      </c>
      <c r="P34" s="119">
        <f>$H34      +$J34      +$L34      +$N34</f>
        <v>2046000</v>
      </c>
      <c r="Q34" s="120">
        <f>$I34      +$K34      +$M34      +$O34</f>
        <v>357999</v>
      </c>
      <c r="R34" s="59">
        <f>IF(($L34      =0),0,((($N34      -$L34      )/$L34      )*100))</f>
        <v>-100</v>
      </c>
      <c r="S34" s="60">
        <f>IF(($M34      =0),0,((($O34      -$M34      )/$M34      )*100))</f>
        <v>-374.26130950951432</v>
      </c>
      <c r="T34" s="59">
        <f>IF(($E34      =0),0,(($P34      /$E34      )*100))</f>
        <v>63.500931098696469</v>
      </c>
      <c r="U34" s="61">
        <f>IF(($E34      =0),0,(($Q34      /$E34      )*100))</f>
        <v>11.111080074487896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3222000</v>
      </c>
      <c r="C35" s="121">
        <f>C34</f>
        <v>0</v>
      </c>
      <c r="D35" s="121"/>
      <c r="E35" s="121">
        <f>$B35      +$C35      +$D35</f>
        <v>3222000</v>
      </c>
      <c r="F35" s="122">
        <f t="shared" ref="F35:O35" si="17">F34</f>
        <v>3222000</v>
      </c>
      <c r="G35" s="123">
        <f t="shared" si="17"/>
        <v>3222000</v>
      </c>
      <c r="H35" s="122">
        <f t="shared" si="17"/>
        <v>675000</v>
      </c>
      <c r="I35" s="123">
        <f t="shared" si="17"/>
        <v>675095</v>
      </c>
      <c r="J35" s="122">
        <f t="shared" si="17"/>
        <v>771000</v>
      </c>
      <c r="K35" s="123">
        <f t="shared" si="17"/>
        <v>771314</v>
      </c>
      <c r="L35" s="122">
        <f t="shared" si="17"/>
        <v>600000</v>
      </c>
      <c r="M35" s="123">
        <f t="shared" si="17"/>
        <v>624585</v>
      </c>
      <c r="N35" s="122">
        <f t="shared" si="17"/>
        <v>0</v>
      </c>
      <c r="O35" s="123">
        <f t="shared" si="17"/>
        <v>-1712995</v>
      </c>
      <c r="P35" s="122">
        <f>$H35      +$J35      +$L35      +$N35</f>
        <v>2046000</v>
      </c>
      <c r="Q35" s="123">
        <f>$I35      +$K35      +$M35      +$O35</f>
        <v>357999</v>
      </c>
      <c r="R35" s="63">
        <f>IF(($L35      =0),0,((($N35      -$L35      )/$L35      )*100))</f>
        <v>-100</v>
      </c>
      <c r="S35" s="64">
        <f>IF(($M35      =0),0,((($O35      -$M35      )/$M35      )*100))</f>
        <v>-374.26130950951432</v>
      </c>
      <c r="T35" s="63">
        <f>IF($E35   =0,0,($P35   /$E35   )*100)</f>
        <v>63.500931098696469</v>
      </c>
      <c r="U35" s="65">
        <f>IF($E35   =0,0,($Q35   /$E35   )*100)</f>
        <v>11.111080074487896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100000000</v>
      </c>
      <c r="C53" s="118"/>
      <c r="D53" s="118"/>
      <c r="E53" s="118">
        <f t="shared" si="26"/>
        <v>100000000</v>
      </c>
      <c r="F53" s="119">
        <v>100000000</v>
      </c>
      <c r="G53" s="120">
        <v>100000000</v>
      </c>
      <c r="H53" s="119">
        <v>23353000</v>
      </c>
      <c r="I53" s="120">
        <v>14605200</v>
      </c>
      <c r="J53" s="119">
        <v>10936000</v>
      </c>
      <c r="K53" s="120">
        <v>39072148</v>
      </c>
      <c r="L53" s="119">
        <v>34342000</v>
      </c>
      <c r="M53" s="120">
        <v>15612168</v>
      </c>
      <c r="N53" s="119">
        <v>13365000</v>
      </c>
      <c r="O53" s="120">
        <v>-84289517</v>
      </c>
      <c r="P53" s="119">
        <f t="shared" si="27"/>
        <v>81996000</v>
      </c>
      <c r="Q53" s="120">
        <f t="shared" si="28"/>
        <v>-15000001</v>
      </c>
      <c r="R53" s="59">
        <f t="shared" si="29"/>
        <v>-61.082639333760412</v>
      </c>
      <c r="S53" s="60">
        <f t="shared" si="30"/>
        <v>-639.89629755457406</v>
      </c>
      <c r="T53" s="59">
        <f t="shared" si="31"/>
        <v>81.996000000000009</v>
      </c>
      <c r="U53" s="61">
        <f t="shared" si="32"/>
        <v>-15.000000999999999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100000000</v>
      </c>
      <c r="C55" s="121">
        <f>SUM(C44:C54)</f>
        <v>0</v>
      </c>
      <c r="D55" s="121"/>
      <c r="E55" s="121">
        <f t="shared" si="26"/>
        <v>100000000</v>
      </c>
      <c r="F55" s="122">
        <f t="shared" ref="F55:O55" si="33">SUM(F44:F54)</f>
        <v>100000000</v>
      </c>
      <c r="G55" s="123">
        <f t="shared" si="33"/>
        <v>100000000</v>
      </c>
      <c r="H55" s="122">
        <f t="shared" si="33"/>
        <v>23353000</v>
      </c>
      <c r="I55" s="123">
        <f t="shared" si="33"/>
        <v>14605200</v>
      </c>
      <c r="J55" s="122">
        <f t="shared" si="33"/>
        <v>10936000</v>
      </c>
      <c r="K55" s="123">
        <f t="shared" si="33"/>
        <v>39072148</v>
      </c>
      <c r="L55" s="122">
        <f t="shared" si="33"/>
        <v>34342000</v>
      </c>
      <c r="M55" s="123">
        <f t="shared" si="33"/>
        <v>15612168</v>
      </c>
      <c r="N55" s="122">
        <f t="shared" si="33"/>
        <v>13365000</v>
      </c>
      <c r="O55" s="123">
        <f t="shared" si="33"/>
        <v>-84289517</v>
      </c>
      <c r="P55" s="122">
        <f t="shared" si="27"/>
        <v>81996000</v>
      </c>
      <c r="Q55" s="123">
        <f t="shared" si="28"/>
        <v>-15000001</v>
      </c>
      <c r="R55" s="63">
        <f t="shared" si="29"/>
        <v>-61.082639333760412</v>
      </c>
      <c r="S55" s="64">
        <f t="shared" si="30"/>
        <v>-639.89629755457406</v>
      </c>
      <c r="T55" s="63">
        <f>IF((+$E45+$E47+$E49+$E50+$E53) =0,0,(P55   /(+$E45+$E47+$E49+$E50+$E53) )*100)</f>
        <v>81.996000000000009</v>
      </c>
      <c r="U55" s="65">
        <f>IF((+$E45+$E47+$E49+$E50+$E53) =0,0,(Q55   /(+$E45+$E47+$E49+$E50+$E53) )*100)</f>
        <v>-15.000000999999999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108344000</v>
      </c>
      <c r="C69" s="130">
        <f>SUM(C9:C16,C19:C25,C28:C31,C34,C37:C41,C44:C54,C57:C60,C63:C67)</f>
        <v>30000000</v>
      </c>
      <c r="D69" s="130"/>
      <c r="E69" s="130">
        <f t="shared" si="35"/>
        <v>138344000</v>
      </c>
      <c r="F69" s="131">
        <f t="shared" ref="F69:O69" si="43">SUM(F9:F16,F19:F25,F28:F31,F34,F37:F41,F44:F54,F57:F60,F63:F67)</f>
        <v>138344000</v>
      </c>
      <c r="G69" s="132">
        <f t="shared" si="43"/>
        <v>137407000</v>
      </c>
      <c r="H69" s="131">
        <f t="shared" si="43"/>
        <v>24202000</v>
      </c>
      <c r="I69" s="132">
        <f t="shared" si="43"/>
        <v>15454549</v>
      </c>
      <c r="J69" s="131">
        <f t="shared" si="43"/>
        <v>12499000</v>
      </c>
      <c r="K69" s="132">
        <f t="shared" si="43"/>
        <v>40525424</v>
      </c>
      <c r="L69" s="131">
        <f t="shared" si="43"/>
        <v>36992000</v>
      </c>
      <c r="M69" s="132">
        <f t="shared" si="43"/>
        <v>17742473</v>
      </c>
      <c r="N69" s="131">
        <f t="shared" si="43"/>
        <v>14188000</v>
      </c>
      <c r="O69" s="132">
        <f t="shared" si="43"/>
        <v>-64704315</v>
      </c>
      <c r="P69" s="131">
        <f t="shared" si="36"/>
        <v>87881000</v>
      </c>
      <c r="Q69" s="132">
        <f t="shared" si="37"/>
        <v>9018131</v>
      </c>
      <c r="R69" s="72">
        <f t="shared" si="38"/>
        <v>-61.645761245674734</v>
      </c>
      <c r="S69" s="73">
        <f t="shared" si="39"/>
        <v>-464.68599952216357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63.52353553460938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6.5186282021627253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287626000</v>
      </c>
      <c r="C71" s="118"/>
      <c r="D71" s="118"/>
      <c r="E71" s="118">
        <f>$B71      +$C71      +$D71</f>
        <v>287626000</v>
      </c>
      <c r="F71" s="119">
        <v>287626000</v>
      </c>
      <c r="G71" s="120">
        <v>287626000</v>
      </c>
      <c r="H71" s="119">
        <v>126174000</v>
      </c>
      <c r="I71" s="120">
        <v>96835940</v>
      </c>
      <c r="J71" s="119">
        <v>114418000</v>
      </c>
      <c r="K71" s="120">
        <v>115614576</v>
      </c>
      <c r="L71" s="119">
        <v>41406000</v>
      </c>
      <c r="M71" s="120">
        <v>23320633</v>
      </c>
      <c r="N71" s="119">
        <v>5628000</v>
      </c>
      <c r="O71" s="120">
        <v>-174946142</v>
      </c>
      <c r="P71" s="119">
        <f>$H71      +$J71      +$L71      +$N71</f>
        <v>287626000</v>
      </c>
      <c r="Q71" s="120">
        <f>$I71      +$K71      +$M71      +$O71</f>
        <v>60825007</v>
      </c>
      <c r="R71" s="59">
        <f>IF(($L71      =0),0,((($N71      -$L71      )/$L71      )*100))</f>
        <v>-86.40776699029125</v>
      </c>
      <c r="S71" s="60">
        <f>IF(($M71      =0),0,((($O71      -$M71      )/$M71      )*100))</f>
        <v>-850.17750161412857</v>
      </c>
      <c r="T71" s="59">
        <f>IF(($E71      =0),0,(($P71      /$E71      )*100))</f>
        <v>100</v>
      </c>
      <c r="U71" s="61">
        <f>IF(($E71      =0),0,(($Q71      /$E71      )*100))</f>
        <v>21.147256159039866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287626000</v>
      </c>
      <c r="C73" s="127">
        <f>SUM(C71:C72)</f>
        <v>0</v>
      </c>
      <c r="D73" s="127"/>
      <c r="E73" s="127">
        <f>$B73      +$C73      +$D73</f>
        <v>287626000</v>
      </c>
      <c r="F73" s="128">
        <f t="shared" ref="F73:O73" si="44">SUM(F71:F72)</f>
        <v>287626000</v>
      </c>
      <c r="G73" s="129">
        <f t="shared" si="44"/>
        <v>287626000</v>
      </c>
      <c r="H73" s="128">
        <f t="shared" si="44"/>
        <v>126174000</v>
      </c>
      <c r="I73" s="129">
        <f t="shared" si="44"/>
        <v>96835940</v>
      </c>
      <c r="J73" s="128">
        <f t="shared" si="44"/>
        <v>114418000</v>
      </c>
      <c r="K73" s="129">
        <f t="shared" si="44"/>
        <v>115614576</v>
      </c>
      <c r="L73" s="128">
        <f t="shared" si="44"/>
        <v>41406000</v>
      </c>
      <c r="M73" s="129">
        <f t="shared" si="44"/>
        <v>23320633</v>
      </c>
      <c r="N73" s="128">
        <f t="shared" si="44"/>
        <v>5628000</v>
      </c>
      <c r="O73" s="129">
        <f t="shared" si="44"/>
        <v>-174946142</v>
      </c>
      <c r="P73" s="128">
        <f>$H73      +$J73      +$L73      +$N73</f>
        <v>287626000</v>
      </c>
      <c r="Q73" s="129">
        <f>$I73      +$K73      +$M73      +$O73</f>
        <v>60825007</v>
      </c>
      <c r="R73" s="68">
        <f>IF(($L73      =0),0,((($N73      -$L73      )/$L73      )*100))</f>
        <v>-86.40776699029125</v>
      </c>
      <c r="S73" s="69">
        <f>IF(($M73      =0),0,((($O73      -$M73      )/$M73      )*100))</f>
        <v>-850.17750161412857</v>
      </c>
      <c r="T73" s="68">
        <f>IF(($E71      =0),0,(($P71      /$E71      )*100))</f>
        <v>100</v>
      </c>
      <c r="U73" s="70">
        <f>IF($E71   =0,0,($Q71   /$E71 )*100)</f>
        <v>21.147256159039866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287626000</v>
      </c>
      <c r="C74" s="130">
        <f>SUM(C71:C72)</f>
        <v>0</v>
      </c>
      <c r="D74" s="130"/>
      <c r="E74" s="130">
        <f>$B74      +$C74      +$D74</f>
        <v>287626000</v>
      </c>
      <c r="F74" s="131">
        <f t="shared" ref="F74:O74" si="45">SUM(F71:F72)</f>
        <v>287626000</v>
      </c>
      <c r="G74" s="132">
        <f t="shared" si="45"/>
        <v>287626000</v>
      </c>
      <c r="H74" s="131">
        <f t="shared" si="45"/>
        <v>126174000</v>
      </c>
      <c r="I74" s="132">
        <f t="shared" si="45"/>
        <v>96835940</v>
      </c>
      <c r="J74" s="131">
        <f t="shared" si="45"/>
        <v>114418000</v>
      </c>
      <c r="K74" s="132">
        <f t="shared" si="45"/>
        <v>115614576</v>
      </c>
      <c r="L74" s="131">
        <f t="shared" si="45"/>
        <v>41406000</v>
      </c>
      <c r="M74" s="132">
        <f t="shared" si="45"/>
        <v>23320633</v>
      </c>
      <c r="N74" s="131">
        <f t="shared" si="45"/>
        <v>5628000</v>
      </c>
      <c r="O74" s="132">
        <f t="shared" si="45"/>
        <v>-174946142</v>
      </c>
      <c r="P74" s="131">
        <f>$H74      +$J74      +$L74      +$N74</f>
        <v>287626000</v>
      </c>
      <c r="Q74" s="132">
        <f>$I74      +$K74      +$M74      +$O74</f>
        <v>60825007</v>
      </c>
      <c r="R74" s="72">
        <f>IF(($L74      =0),0,((($N74      -$L74      )/$L74      )*100))</f>
        <v>-86.40776699029125</v>
      </c>
      <c r="S74" s="73">
        <f>IF(($M74      =0),0,((($O74      -$M74      )/$M74      )*100))</f>
        <v>-850.17750161412857</v>
      </c>
      <c r="T74" s="72">
        <f>IF(($E71      =0),0,(($P71      /$E71      )*100))</f>
        <v>100</v>
      </c>
      <c r="U74" s="76">
        <f>IF($E71   =0,0,($Q71   /$E71 )*100)</f>
        <v>21.147256159039866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395970000</v>
      </c>
      <c r="C75" s="130">
        <f>SUM(C9:C16,C19:C25,C28:C31,C34,C37:C41,C44:C54,C57:C60,C63:C67,C71:C72)</f>
        <v>30000000</v>
      </c>
      <c r="D75" s="130"/>
      <c r="E75" s="130">
        <f>$B75      +$C75      +$D75</f>
        <v>425970000</v>
      </c>
      <c r="F75" s="131">
        <f t="shared" ref="F75:O75" si="46">SUM(F9:F16,F19:F25,F28:F31,F34,F37:F41,F44:F54,F57:F60,F63:F67,F71:F72)</f>
        <v>425970000</v>
      </c>
      <c r="G75" s="132">
        <f t="shared" si="46"/>
        <v>425033000</v>
      </c>
      <c r="H75" s="131">
        <f t="shared" si="46"/>
        <v>150376000</v>
      </c>
      <c r="I75" s="132">
        <f t="shared" si="46"/>
        <v>112290489</v>
      </c>
      <c r="J75" s="131">
        <f t="shared" si="46"/>
        <v>126917000</v>
      </c>
      <c r="K75" s="132">
        <f t="shared" si="46"/>
        <v>156140000</v>
      </c>
      <c r="L75" s="131">
        <f t="shared" si="46"/>
        <v>78398000</v>
      </c>
      <c r="M75" s="132">
        <f t="shared" si="46"/>
        <v>41063106</v>
      </c>
      <c r="N75" s="131">
        <f t="shared" si="46"/>
        <v>19816000</v>
      </c>
      <c r="O75" s="132">
        <f t="shared" si="46"/>
        <v>-239650457</v>
      </c>
      <c r="P75" s="131">
        <f>$H75      +$J75      +$L75      +$N75</f>
        <v>375507000</v>
      </c>
      <c r="Q75" s="132">
        <f>$I75      +$K75      +$M75      +$O75</f>
        <v>69843138</v>
      </c>
      <c r="R75" s="72">
        <f>IF(($L75      =0),0,((($N75      -$L75      )/$L75      )*100))</f>
        <v>-74.723844996045813</v>
      </c>
      <c r="S75" s="73">
        <f>IF(($M75      =0),0,((($O75      -$M75      )/$M75      )*100))</f>
        <v>-683.61502658858785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88.153391083879157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16.396257482921335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B18T5CP3Y3oqfihf6Y50yD//2zGgvCWl7/tgKLagTrJTR98YE7v/XZwACLWlQbertQPyFNeniL0GtOlMlzzRow==" saltValue="Fw2nZVz9AFLQva9Hn4oAS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700000</v>
      </c>
      <c r="I10" s="120">
        <v>700055</v>
      </c>
      <c r="J10" s="119">
        <v>639000</v>
      </c>
      <c r="K10" s="120">
        <v>639675</v>
      </c>
      <c r="L10" s="119">
        <v>239000</v>
      </c>
      <c r="M10" s="120">
        <v>239055</v>
      </c>
      <c r="N10" s="119">
        <v>68000</v>
      </c>
      <c r="O10" s="120">
        <v>421213</v>
      </c>
      <c r="P10" s="119">
        <f t="shared" ref="P10:P17" si="1">$H10      +$J10      +$L10      +$N10</f>
        <v>1646000</v>
      </c>
      <c r="Q10" s="120">
        <f t="shared" ref="Q10:Q17" si="2">$I10      +$K10      +$M10      +$O10</f>
        <v>1999998</v>
      </c>
      <c r="R10" s="59">
        <f t="shared" ref="R10:R17" si="3">IF(($L10      =0),0,((($N10      -$L10      )/$L10      )*100))</f>
        <v>-71.54811715481172</v>
      </c>
      <c r="S10" s="60">
        <f t="shared" ref="S10:S17" si="4">IF(($M10      =0),0,((($O10      -$M10      )/$M10      )*100))</f>
        <v>76.199201020685621</v>
      </c>
      <c r="T10" s="59">
        <f t="shared" ref="T10:T17" si="5">IF(($E10      =0),0,(($P10      /$E10      )*100))</f>
        <v>82.3</v>
      </c>
      <c r="U10" s="61">
        <f t="shared" ref="U10:U17" si="6">IF(($E10      =0),0,(($Q10      /$E10      )*100))</f>
        <v>99.999899999999997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700000</v>
      </c>
      <c r="I17" s="123">
        <f t="shared" si="7"/>
        <v>700055</v>
      </c>
      <c r="J17" s="122">
        <f t="shared" si="7"/>
        <v>639000</v>
      </c>
      <c r="K17" s="123">
        <f t="shared" si="7"/>
        <v>639675</v>
      </c>
      <c r="L17" s="122">
        <f t="shared" si="7"/>
        <v>239000</v>
      </c>
      <c r="M17" s="123">
        <f t="shared" si="7"/>
        <v>239055</v>
      </c>
      <c r="N17" s="122">
        <f t="shared" si="7"/>
        <v>68000</v>
      </c>
      <c r="O17" s="123">
        <f t="shared" si="7"/>
        <v>421213</v>
      </c>
      <c r="P17" s="122">
        <f t="shared" si="1"/>
        <v>1646000</v>
      </c>
      <c r="Q17" s="123">
        <f t="shared" si="2"/>
        <v>1999998</v>
      </c>
      <c r="R17" s="63">
        <f t="shared" si="3"/>
        <v>-71.54811715481172</v>
      </c>
      <c r="S17" s="64">
        <f t="shared" si="4"/>
        <v>76.199201020685621</v>
      </c>
      <c r="T17" s="63">
        <f>IF((SUM($E9:$E14))=0,0,(P17/(SUM($E9:$E14))*100))</f>
        <v>82.3</v>
      </c>
      <c r="U17" s="65">
        <f>IF((SUM($E9:$E14))=0,0,(Q17/(SUM($E9:$E14))*100))</f>
        <v>99.999899999999997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5000000</v>
      </c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/>
      <c r="J22" s="119"/>
      <c r="K22" s="120"/>
      <c r="L22" s="119"/>
      <c r="M22" s="120"/>
      <c r="N22" s="119"/>
      <c r="O22" s="120">
        <v>210000</v>
      </c>
      <c r="P22" s="119">
        <f t="shared" si="9"/>
        <v>0</v>
      </c>
      <c r="Q22" s="120">
        <f t="shared" si="10"/>
        <v>210000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4.2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5000000</v>
      </c>
      <c r="D26" s="121"/>
      <c r="E26" s="121">
        <f t="shared" si="8"/>
        <v>5000000</v>
      </c>
      <c r="F26" s="122">
        <f t="shared" ref="F26:O26" si="15">SUM(F19:F25)</f>
        <v>5000000</v>
      </c>
      <c r="G26" s="123">
        <f t="shared" si="15"/>
        <v>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210000</v>
      </c>
      <c r="P26" s="122">
        <f t="shared" si="9"/>
        <v>0</v>
      </c>
      <c r="Q26" s="123">
        <f t="shared" si="10"/>
        <v>210000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4.2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1794000</v>
      </c>
      <c r="C34" s="118"/>
      <c r="D34" s="118"/>
      <c r="E34" s="118">
        <f>$B34      +$C34      +$D34</f>
        <v>1794000</v>
      </c>
      <c r="F34" s="119">
        <v>1794000</v>
      </c>
      <c r="G34" s="120">
        <v>1794000</v>
      </c>
      <c r="H34" s="119">
        <v>449000</v>
      </c>
      <c r="I34" s="120">
        <v>1702489</v>
      </c>
      <c r="J34" s="119">
        <v>514000</v>
      </c>
      <c r="K34" s="120">
        <v>47691</v>
      </c>
      <c r="L34" s="119"/>
      <c r="M34" s="120">
        <v>43820</v>
      </c>
      <c r="N34" s="119"/>
      <c r="O34" s="120"/>
      <c r="P34" s="119">
        <f>$H34      +$J34      +$L34      +$N34</f>
        <v>963000</v>
      </c>
      <c r="Q34" s="120">
        <f>$I34      +$K34      +$M34      +$O34</f>
        <v>1794000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53.678929765886288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1794000</v>
      </c>
      <c r="C35" s="121">
        <f>C34</f>
        <v>0</v>
      </c>
      <c r="D35" s="121"/>
      <c r="E35" s="121">
        <f>$B35      +$C35      +$D35</f>
        <v>1794000</v>
      </c>
      <c r="F35" s="122">
        <f t="shared" ref="F35:O35" si="17">F34</f>
        <v>1794000</v>
      </c>
      <c r="G35" s="123">
        <f t="shared" si="17"/>
        <v>1794000</v>
      </c>
      <c r="H35" s="122">
        <f t="shared" si="17"/>
        <v>449000</v>
      </c>
      <c r="I35" s="123">
        <f t="shared" si="17"/>
        <v>1702489</v>
      </c>
      <c r="J35" s="122">
        <f t="shared" si="17"/>
        <v>514000</v>
      </c>
      <c r="K35" s="123">
        <f t="shared" si="17"/>
        <v>47691</v>
      </c>
      <c r="L35" s="122">
        <f t="shared" si="17"/>
        <v>0</v>
      </c>
      <c r="M35" s="123">
        <f t="shared" si="17"/>
        <v>43820</v>
      </c>
      <c r="N35" s="122">
        <f t="shared" si="17"/>
        <v>0</v>
      </c>
      <c r="O35" s="123">
        <f t="shared" si="17"/>
        <v>0</v>
      </c>
      <c r="P35" s="122">
        <f>$H35      +$J35      +$L35      +$N35</f>
        <v>963000</v>
      </c>
      <c r="Q35" s="123">
        <f>$I35      +$K35      +$M35      +$O35</f>
        <v>1794000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53.678929765886288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7052000</v>
      </c>
      <c r="C37" s="118"/>
      <c r="D37" s="118"/>
      <c r="E37" s="118">
        <f t="shared" ref="E37:E42" si="18">$B37      +$C37      +$D37</f>
        <v>7052000</v>
      </c>
      <c r="F37" s="119">
        <v>7052000</v>
      </c>
      <c r="G37" s="120">
        <v>3173000</v>
      </c>
      <c r="H37" s="119"/>
      <c r="I37" s="120"/>
      <c r="J37" s="119">
        <v>3173000</v>
      </c>
      <c r="K37" s="120"/>
      <c r="L37" s="119"/>
      <c r="M37" s="120"/>
      <c r="N37" s="119"/>
      <c r="O37" s="120"/>
      <c r="P37" s="119">
        <f t="shared" ref="P37:P42" si="19">$H37      +$J37      +$L37      +$N37</f>
        <v>3173000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44.994327850255246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2250000</v>
      </c>
      <c r="C38" s="118">
        <v>55000</v>
      </c>
      <c r="D38" s="118"/>
      <c r="E38" s="118">
        <f t="shared" si="18"/>
        <v>2305000</v>
      </c>
      <c r="F38" s="119">
        <v>2250000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9302000</v>
      </c>
      <c r="C42" s="121">
        <f>SUM(C37:C41)</f>
        <v>55000</v>
      </c>
      <c r="D42" s="121"/>
      <c r="E42" s="121">
        <f t="shared" si="18"/>
        <v>9357000</v>
      </c>
      <c r="F42" s="122">
        <f t="shared" ref="F42:O42" si="25">SUM(F37:F41)</f>
        <v>9302000</v>
      </c>
      <c r="G42" s="123">
        <f t="shared" si="25"/>
        <v>3173000</v>
      </c>
      <c r="H42" s="122">
        <f t="shared" si="25"/>
        <v>0</v>
      </c>
      <c r="I42" s="123">
        <f t="shared" si="25"/>
        <v>0</v>
      </c>
      <c r="J42" s="122">
        <f t="shared" si="25"/>
        <v>3173000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3173000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44.994327850255246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13096000</v>
      </c>
      <c r="C69" s="130">
        <f>SUM(C9:C16,C19:C25,C28:C31,C34,C37:C41,C44:C54,C57:C60,C63:C67)</f>
        <v>5055000</v>
      </c>
      <c r="D69" s="130"/>
      <c r="E69" s="130">
        <f t="shared" si="35"/>
        <v>18151000</v>
      </c>
      <c r="F69" s="131">
        <f t="shared" ref="F69:O69" si="43">SUM(F9:F16,F19:F25,F28:F31,F34,F37:F41,F44:F54,F57:F60,F63:F67)</f>
        <v>18096000</v>
      </c>
      <c r="G69" s="132">
        <f t="shared" si="43"/>
        <v>11967000</v>
      </c>
      <c r="H69" s="131">
        <f t="shared" si="43"/>
        <v>1149000</v>
      </c>
      <c r="I69" s="132">
        <f t="shared" si="43"/>
        <v>2402544</v>
      </c>
      <c r="J69" s="131">
        <f t="shared" si="43"/>
        <v>4326000</v>
      </c>
      <c r="K69" s="132">
        <f t="shared" si="43"/>
        <v>687366</v>
      </c>
      <c r="L69" s="131">
        <f t="shared" si="43"/>
        <v>239000</v>
      </c>
      <c r="M69" s="132">
        <f t="shared" si="43"/>
        <v>282875</v>
      </c>
      <c r="N69" s="131">
        <f t="shared" si="43"/>
        <v>68000</v>
      </c>
      <c r="O69" s="132">
        <f t="shared" si="43"/>
        <v>631213</v>
      </c>
      <c r="P69" s="131">
        <f t="shared" si="36"/>
        <v>5782000</v>
      </c>
      <c r="Q69" s="132">
        <f t="shared" si="37"/>
        <v>4003998</v>
      </c>
      <c r="R69" s="72">
        <f t="shared" si="38"/>
        <v>-71.54811715481172</v>
      </c>
      <c r="S69" s="73">
        <f t="shared" si="39"/>
        <v>123.14202386212992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36.488703773823048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25.268193865959866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46431000</v>
      </c>
      <c r="C71" s="118"/>
      <c r="D71" s="118"/>
      <c r="E71" s="118">
        <f>$B71      +$C71      +$D71</f>
        <v>46431000</v>
      </c>
      <c r="F71" s="119">
        <v>46431000</v>
      </c>
      <c r="G71" s="120">
        <v>46431000</v>
      </c>
      <c r="H71" s="119">
        <v>13223000</v>
      </c>
      <c r="I71" s="120">
        <v>13124865</v>
      </c>
      <c r="J71" s="119">
        <v>9321000</v>
      </c>
      <c r="K71" s="120">
        <v>10148536</v>
      </c>
      <c r="L71" s="119">
        <v>9472000</v>
      </c>
      <c r="M71" s="120">
        <v>8789552</v>
      </c>
      <c r="N71" s="119">
        <v>14415000</v>
      </c>
      <c r="O71" s="120">
        <v>14368044</v>
      </c>
      <c r="P71" s="119">
        <f>$H71      +$J71      +$L71      +$N71</f>
        <v>46431000</v>
      </c>
      <c r="Q71" s="120">
        <f>$I71      +$K71      +$M71      +$O71</f>
        <v>46430997</v>
      </c>
      <c r="R71" s="59">
        <f>IF(($L71      =0),0,((($N71      -$L71      )/$L71      )*100))</f>
        <v>52.185388513513509</v>
      </c>
      <c r="S71" s="60">
        <f>IF(($M71      =0),0,((($O71      -$M71      )/$M71      )*100))</f>
        <v>63.467307548780639</v>
      </c>
      <c r="T71" s="59">
        <f>IF(($E71      =0),0,(($P71      /$E71      )*100))</f>
        <v>100</v>
      </c>
      <c r="U71" s="61">
        <f>IF(($E71      =0),0,(($Q71      /$E71      )*100))</f>
        <v>99.999993538799515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46431000</v>
      </c>
      <c r="C73" s="127">
        <f>SUM(C71:C72)</f>
        <v>0</v>
      </c>
      <c r="D73" s="127"/>
      <c r="E73" s="127">
        <f>$B73      +$C73      +$D73</f>
        <v>46431000</v>
      </c>
      <c r="F73" s="128">
        <f t="shared" ref="F73:O73" si="44">SUM(F71:F72)</f>
        <v>46431000</v>
      </c>
      <c r="G73" s="129">
        <f t="shared" si="44"/>
        <v>46431000</v>
      </c>
      <c r="H73" s="128">
        <f t="shared" si="44"/>
        <v>13223000</v>
      </c>
      <c r="I73" s="129">
        <f t="shared" si="44"/>
        <v>13124865</v>
      </c>
      <c r="J73" s="128">
        <f t="shared" si="44"/>
        <v>9321000</v>
      </c>
      <c r="K73" s="129">
        <f t="shared" si="44"/>
        <v>10148536</v>
      </c>
      <c r="L73" s="128">
        <f t="shared" si="44"/>
        <v>9472000</v>
      </c>
      <c r="M73" s="129">
        <f t="shared" si="44"/>
        <v>8789552</v>
      </c>
      <c r="N73" s="128">
        <f t="shared" si="44"/>
        <v>14415000</v>
      </c>
      <c r="O73" s="129">
        <f t="shared" si="44"/>
        <v>14368044</v>
      </c>
      <c r="P73" s="128">
        <f>$H73      +$J73      +$L73      +$N73</f>
        <v>46431000</v>
      </c>
      <c r="Q73" s="129">
        <f>$I73      +$K73      +$M73      +$O73</f>
        <v>46430997</v>
      </c>
      <c r="R73" s="68">
        <f>IF(($L73      =0),0,((($N73      -$L73      )/$L73      )*100))</f>
        <v>52.185388513513509</v>
      </c>
      <c r="S73" s="69">
        <f>IF(($M73      =0),0,((($O73      -$M73      )/$M73      )*100))</f>
        <v>63.467307548780639</v>
      </c>
      <c r="T73" s="68">
        <f>IF(($E71      =0),0,(($P71      /$E71      )*100))</f>
        <v>100</v>
      </c>
      <c r="U73" s="70">
        <f>IF($E71   =0,0,($Q71   /$E71 )*100)</f>
        <v>99.999993538799515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46431000</v>
      </c>
      <c r="C74" s="130">
        <f>SUM(C71:C72)</f>
        <v>0</v>
      </c>
      <c r="D74" s="130"/>
      <c r="E74" s="130">
        <f>$B74      +$C74      +$D74</f>
        <v>46431000</v>
      </c>
      <c r="F74" s="131">
        <f t="shared" ref="F74:O74" si="45">SUM(F71:F72)</f>
        <v>46431000</v>
      </c>
      <c r="G74" s="132">
        <f t="shared" si="45"/>
        <v>46431000</v>
      </c>
      <c r="H74" s="131">
        <f t="shared" si="45"/>
        <v>13223000</v>
      </c>
      <c r="I74" s="132">
        <f t="shared" si="45"/>
        <v>13124865</v>
      </c>
      <c r="J74" s="131">
        <f t="shared" si="45"/>
        <v>9321000</v>
      </c>
      <c r="K74" s="132">
        <f t="shared" si="45"/>
        <v>10148536</v>
      </c>
      <c r="L74" s="131">
        <f t="shared" si="45"/>
        <v>9472000</v>
      </c>
      <c r="M74" s="132">
        <f t="shared" si="45"/>
        <v>8789552</v>
      </c>
      <c r="N74" s="131">
        <f t="shared" si="45"/>
        <v>14415000</v>
      </c>
      <c r="O74" s="132">
        <f t="shared" si="45"/>
        <v>14368044</v>
      </c>
      <c r="P74" s="131">
        <f>$H74      +$J74      +$L74      +$N74</f>
        <v>46431000</v>
      </c>
      <c r="Q74" s="132">
        <f>$I74      +$K74      +$M74      +$O74</f>
        <v>46430997</v>
      </c>
      <c r="R74" s="72">
        <f>IF(($L74      =0),0,((($N74      -$L74      )/$L74      )*100))</f>
        <v>52.185388513513509</v>
      </c>
      <c r="S74" s="73">
        <f>IF(($M74      =0),0,((($O74      -$M74      )/$M74      )*100))</f>
        <v>63.467307548780639</v>
      </c>
      <c r="T74" s="72">
        <f>IF(($E71      =0),0,(($P71      /$E71      )*100))</f>
        <v>100</v>
      </c>
      <c r="U74" s="76">
        <f>IF($E71   =0,0,($Q71   /$E71 )*100)</f>
        <v>99.999993538799515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59527000</v>
      </c>
      <c r="C75" s="130">
        <f>SUM(C9:C16,C19:C25,C28:C31,C34,C37:C41,C44:C54,C57:C60,C63:C67,C71:C72)</f>
        <v>5055000</v>
      </c>
      <c r="D75" s="130"/>
      <c r="E75" s="130">
        <f>$B75      +$C75      +$D75</f>
        <v>64582000</v>
      </c>
      <c r="F75" s="131">
        <f t="shared" ref="F75:O75" si="46">SUM(F9:F16,F19:F25,F28:F31,F34,F37:F41,F44:F54,F57:F60,F63:F67,F71:F72)</f>
        <v>64527000</v>
      </c>
      <c r="G75" s="132">
        <f t="shared" si="46"/>
        <v>58398000</v>
      </c>
      <c r="H75" s="131">
        <f t="shared" si="46"/>
        <v>14372000</v>
      </c>
      <c r="I75" s="132">
        <f t="shared" si="46"/>
        <v>15527409</v>
      </c>
      <c r="J75" s="131">
        <f t="shared" si="46"/>
        <v>13647000</v>
      </c>
      <c r="K75" s="132">
        <f t="shared" si="46"/>
        <v>10835902</v>
      </c>
      <c r="L75" s="131">
        <f t="shared" si="46"/>
        <v>9711000</v>
      </c>
      <c r="M75" s="132">
        <f t="shared" si="46"/>
        <v>9072427</v>
      </c>
      <c r="N75" s="131">
        <f t="shared" si="46"/>
        <v>14483000</v>
      </c>
      <c r="O75" s="132">
        <f t="shared" si="46"/>
        <v>14999257</v>
      </c>
      <c r="P75" s="131">
        <f>$H75      +$J75      +$L75      +$N75</f>
        <v>52213000</v>
      </c>
      <c r="Q75" s="132">
        <f>$I75      +$K75      +$M75      +$O75</f>
        <v>50434995</v>
      </c>
      <c r="R75" s="72">
        <f>IF(($L75      =0),0,((($N75      -$L75      )/$L75      )*100))</f>
        <v>49.140150344969626</v>
      </c>
      <c r="S75" s="73">
        <f>IF(($M75      =0),0,((($O75      -$M75      )/$M75      )*100))</f>
        <v>65.327943669318032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83.8399409091639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80.984946288356866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0Z0N/zcYcd3KBZD5Dky2KKBm4YKm+UoTI465erR5frT9pIvhOLJLXXBzKckFwzA2QgfU8m3HTIdxkdLVepRtXQ==" saltValue="HJ10xzFzWlcNj2s6faEX4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512000</v>
      </c>
      <c r="I10" s="120">
        <v>512704</v>
      </c>
      <c r="J10" s="119">
        <v>142000</v>
      </c>
      <c r="K10" s="120">
        <v>141308</v>
      </c>
      <c r="L10" s="119">
        <v>1143000</v>
      </c>
      <c r="M10" s="120">
        <v>268838</v>
      </c>
      <c r="N10" s="119">
        <v>87000</v>
      </c>
      <c r="O10" s="120">
        <v>977151</v>
      </c>
      <c r="P10" s="119">
        <f t="shared" ref="P10:P17" si="1">$H10      +$J10      +$L10      +$N10</f>
        <v>1884000</v>
      </c>
      <c r="Q10" s="120">
        <f t="shared" ref="Q10:Q17" si="2">$I10      +$K10      +$M10      +$O10</f>
        <v>1900001</v>
      </c>
      <c r="R10" s="59">
        <f t="shared" ref="R10:R17" si="3">IF(($L10      =0),0,((($N10      -$L10      )/$L10      )*100))</f>
        <v>-92.388451443569551</v>
      </c>
      <c r="S10" s="60">
        <f t="shared" ref="S10:S17" si="4">IF(($M10      =0),0,((($O10      -$M10      )/$M10      )*100))</f>
        <v>263.47205380191787</v>
      </c>
      <c r="T10" s="59">
        <f t="shared" ref="T10:T17" si="5">IF(($E10      =0),0,(($P10      /$E10      )*100))</f>
        <v>99.157894736842096</v>
      </c>
      <c r="U10" s="61">
        <f t="shared" ref="U10:U17" si="6">IF(($E10      =0),0,(($Q10      /$E10      )*100))</f>
        <v>100.00005263157894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512000</v>
      </c>
      <c r="I17" s="123">
        <f t="shared" si="7"/>
        <v>512704</v>
      </c>
      <c r="J17" s="122">
        <f t="shared" si="7"/>
        <v>142000</v>
      </c>
      <c r="K17" s="123">
        <f t="shared" si="7"/>
        <v>141308</v>
      </c>
      <c r="L17" s="122">
        <f t="shared" si="7"/>
        <v>1143000</v>
      </c>
      <c r="M17" s="123">
        <f t="shared" si="7"/>
        <v>268838</v>
      </c>
      <c r="N17" s="122">
        <f t="shared" si="7"/>
        <v>87000</v>
      </c>
      <c r="O17" s="123">
        <f t="shared" si="7"/>
        <v>977151</v>
      </c>
      <c r="P17" s="122">
        <f t="shared" si="1"/>
        <v>1884000</v>
      </c>
      <c r="Q17" s="123">
        <f t="shared" si="2"/>
        <v>1900001</v>
      </c>
      <c r="R17" s="63">
        <f t="shared" si="3"/>
        <v>-92.388451443569551</v>
      </c>
      <c r="S17" s="64">
        <f t="shared" si="4"/>
        <v>263.47205380191787</v>
      </c>
      <c r="T17" s="63">
        <f>IF((SUM($E9:$E14))=0,0,(P17/(SUM($E9:$E14))*100))</f>
        <v>99.157894736842096</v>
      </c>
      <c r="U17" s="65">
        <f>IF((SUM($E9:$E14))=0,0,(Q17/(SUM($E9:$E14))*100))</f>
        <v>100.00005263157894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1693000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1693000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1584000</v>
      </c>
      <c r="C34" s="118"/>
      <c r="D34" s="118"/>
      <c r="E34" s="118">
        <f>$B34      +$C34      +$D34</f>
        <v>1584000</v>
      </c>
      <c r="F34" s="119">
        <v>1584000</v>
      </c>
      <c r="G34" s="120">
        <v>1584000</v>
      </c>
      <c r="H34" s="119">
        <v>220000</v>
      </c>
      <c r="I34" s="120">
        <v>396000</v>
      </c>
      <c r="J34" s="119">
        <v>538000</v>
      </c>
      <c r="K34" s="120">
        <v>256695</v>
      </c>
      <c r="L34" s="119">
        <v>397000</v>
      </c>
      <c r="M34" s="120">
        <v>931305</v>
      </c>
      <c r="N34" s="119">
        <v>429000</v>
      </c>
      <c r="O34" s="120"/>
      <c r="P34" s="119">
        <f>$H34      +$J34      +$L34      +$N34</f>
        <v>1584000</v>
      </c>
      <c r="Q34" s="120">
        <f>$I34      +$K34      +$M34      +$O34</f>
        <v>1584000</v>
      </c>
      <c r="R34" s="59">
        <f>IF(($L34      =0),0,((($N34      -$L34      )/$L34      )*100))</f>
        <v>8.0604534005037785</v>
      </c>
      <c r="S34" s="60">
        <f>IF(($M34      =0),0,((($O34      -$M34      )/$M34      )*100))</f>
        <v>-100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1584000</v>
      </c>
      <c r="C35" s="121">
        <f>C34</f>
        <v>0</v>
      </c>
      <c r="D35" s="121"/>
      <c r="E35" s="121">
        <f>$B35      +$C35      +$D35</f>
        <v>1584000</v>
      </c>
      <c r="F35" s="122">
        <f t="shared" ref="F35:O35" si="17">F34</f>
        <v>1584000</v>
      </c>
      <c r="G35" s="123">
        <f t="shared" si="17"/>
        <v>1584000</v>
      </c>
      <c r="H35" s="122">
        <f t="shared" si="17"/>
        <v>220000</v>
      </c>
      <c r="I35" s="123">
        <f t="shared" si="17"/>
        <v>396000</v>
      </c>
      <c r="J35" s="122">
        <f t="shared" si="17"/>
        <v>538000</v>
      </c>
      <c r="K35" s="123">
        <f t="shared" si="17"/>
        <v>256695</v>
      </c>
      <c r="L35" s="122">
        <f t="shared" si="17"/>
        <v>397000</v>
      </c>
      <c r="M35" s="123">
        <f t="shared" si="17"/>
        <v>931305</v>
      </c>
      <c r="N35" s="122">
        <f t="shared" si="17"/>
        <v>429000</v>
      </c>
      <c r="O35" s="123">
        <f t="shared" si="17"/>
        <v>0</v>
      </c>
      <c r="P35" s="122">
        <f>$H35      +$J35      +$L35      +$N35</f>
        <v>1584000</v>
      </c>
      <c r="Q35" s="123">
        <f>$I35      +$K35      +$M35      +$O35</f>
        <v>1584000</v>
      </c>
      <c r="R35" s="63">
        <f>IF(($L35      =0),0,((($N35      -$L35      )/$L35      )*100))</f>
        <v>8.0604534005037785</v>
      </c>
      <c r="S35" s="64">
        <f>IF(($M35      =0),0,((($O35      -$M35      )/$M35      )*100))</f>
        <v>-100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44412000</v>
      </c>
      <c r="C37" s="118"/>
      <c r="D37" s="118"/>
      <c r="E37" s="118">
        <f t="shared" ref="E37:E42" si="18">$B37      +$C37      +$D37</f>
        <v>44412000</v>
      </c>
      <c r="F37" s="119">
        <v>44412000</v>
      </c>
      <c r="G37" s="120">
        <v>44412000</v>
      </c>
      <c r="H37" s="119">
        <v>18102000</v>
      </c>
      <c r="I37" s="120">
        <v>3387672</v>
      </c>
      <c r="J37" s="119">
        <v>5237000</v>
      </c>
      <c r="K37" s="120">
        <v>19951135</v>
      </c>
      <c r="L37" s="119">
        <v>1860000</v>
      </c>
      <c r="M37" s="120">
        <v>2030188</v>
      </c>
      <c r="N37" s="119">
        <v>1465000</v>
      </c>
      <c r="O37" s="120">
        <v>1605840</v>
      </c>
      <c r="P37" s="119">
        <f t="shared" ref="P37:P42" si="19">$H37      +$J37      +$L37      +$N37</f>
        <v>26664000</v>
      </c>
      <c r="Q37" s="120">
        <f t="shared" ref="Q37:Q42" si="20">$I37      +$K37      +$M37      +$O37</f>
        <v>26974835</v>
      </c>
      <c r="R37" s="59">
        <f t="shared" ref="R37:R42" si="21">IF(($L37      =0),0,((($N37      -$L37      )/$L37      )*100))</f>
        <v>-21.236559139784948</v>
      </c>
      <c r="S37" s="60">
        <f t="shared" ref="S37:S42" si="22">IF(($M37      =0),0,((($O37      -$M37      )/$M37      )*100))</f>
        <v>-20.901906621455744</v>
      </c>
      <c r="T37" s="59">
        <f t="shared" ref="T37:T42" si="23">IF(($E37      =0),0,(($P37      /$E37      )*100))</f>
        <v>60.037827614158331</v>
      </c>
      <c r="U37" s="61">
        <f t="shared" ref="U37:U42" si="24">IF(($E37      =0),0,(($Q37      /$E37      )*100))</f>
        <v>60.737717283617044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698000</v>
      </c>
      <c r="C38" s="118">
        <v>-453000</v>
      </c>
      <c r="D38" s="118"/>
      <c r="E38" s="118">
        <f t="shared" si="18"/>
        <v>245000</v>
      </c>
      <c r="F38" s="119">
        <v>698000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45110000</v>
      </c>
      <c r="C42" s="121">
        <f>SUM(C37:C41)</f>
        <v>-453000</v>
      </c>
      <c r="D42" s="121"/>
      <c r="E42" s="121">
        <f t="shared" si="18"/>
        <v>44657000</v>
      </c>
      <c r="F42" s="122">
        <f t="shared" ref="F42:O42" si="25">SUM(F37:F41)</f>
        <v>45110000</v>
      </c>
      <c r="G42" s="123">
        <f t="shared" si="25"/>
        <v>44412000</v>
      </c>
      <c r="H42" s="122">
        <f t="shared" si="25"/>
        <v>18102000</v>
      </c>
      <c r="I42" s="123">
        <f t="shared" si="25"/>
        <v>3387672</v>
      </c>
      <c r="J42" s="122">
        <f t="shared" si="25"/>
        <v>5237000</v>
      </c>
      <c r="K42" s="123">
        <f t="shared" si="25"/>
        <v>19951135</v>
      </c>
      <c r="L42" s="122">
        <f t="shared" si="25"/>
        <v>1860000</v>
      </c>
      <c r="M42" s="123">
        <f t="shared" si="25"/>
        <v>2030188</v>
      </c>
      <c r="N42" s="122">
        <f t="shared" si="25"/>
        <v>1465000</v>
      </c>
      <c r="O42" s="123">
        <f t="shared" si="25"/>
        <v>1605840</v>
      </c>
      <c r="P42" s="122">
        <f t="shared" si="19"/>
        <v>26664000</v>
      </c>
      <c r="Q42" s="123">
        <f t="shared" si="20"/>
        <v>26974835</v>
      </c>
      <c r="R42" s="63">
        <f t="shared" si="21"/>
        <v>-21.236559139784948</v>
      </c>
      <c r="S42" s="64">
        <f t="shared" si="22"/>
        <v>-20.901906621455744</v>
      </c>
      <c r="T42" s="63">
        <f>IF((+$E37+$E40) =0,0,(P42   /(+$E37+$E40) )*100)</f>
        <v>60.037827614158331</v>
      </c>
      <c r="U42" s="65">
        <f>IF((+$E37+$E40) =0,0,(Q42   /(+$E37+$E40) )*100)</f>
        <v>60.737717283617044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48594000</v>
      </c>
      <c r="C69" s="130">
        <f>SUM(C9:C16,C19:C25,C28:C31,C34,C37:C41,C44:C54,C57:C60,C63:C67)</f>
        <v>-453000</v>
      </c>
      <c r="D69" s="130"/>
      <c r="E69" s="130">
        <f t="shared" si="35"/>
        <v>48141000</v>
      </c>
      <c r="F69" s="131">
        <f t="shared" ref="F69:O69" si="43">SUM(F9:F16,F19:F25,F28:F31,F34,F37:F41,F44:F54,F57:F60,F63:F67)</f>
        <v>48594000</v>
      </c>
      <c r="G69" s="132">
        <f t="shared" si="43"/>
        <v>47896000</v>
      </c>
      <c r="H69" s="131">
        <f t="shared" si="43"/>
        <v>18834000</v>
      </c>
      <c r="I69" s="132">
        <f t="shared" si="43"/>
        <v>4296376</v>
      </c>
      <c r="J69" s="131">
        <f t="shared" si="43"/>
        <v>5917000</v>
      </c>
      <c r="K69" s="132">
        <f t="shared" si="43"/>
        <v>20349138</v>
      </c>
      <c r="L69" s="131">
        <f t="shared" si="43"/>
        <v>3400000</v>
      </c>
      <c r="M69" s="132">
        <f t="shared" si="43"/>
        <v>3230331</v>
      </c>
      <c r="N69" s="131">
        <f t="shared" si="43"/>
        <v>1981000</v>
      </c>
      <c r="O69" s="132">
        <f t="shared" si="43"/>
        <v>2582991</v>
      </c>
      <c r="P69" s="131">
        <f t="shared" si="36"/>
        <v>30132000</v>
      </c>
      <c r="Q69" s="132">
        <f t="shared" si="37"/>
        <v>30458836</v>
      </c>
      <c r="R69" s="72">
        <f t="shared" si="38"/>
        <v>-41.735294117647058</v>
      </c>
      <c r="S69" s="73">
        <f t="shared" si="39"/>
        <v>-20.039432491592969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62.911307833639555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63.593694671788882</v>
      </c>
      <c r="V69" s="131">
        <f>SUM(V9:V16,V19:V25,V28:V31,V34,V37:V41,V44:V54,V57:V60,V63:V67)</f>
        <v>1693000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47735000</v>
      </c>
      <c r="C71" s="118"/>
      <c r="D71" s="118"/>
      <c r="E71" s="118">
        <f>$B71      +$C71      +$D71</f>
        <v>47735000</v>
      </c>
      <c r="F71" s="119">
        <v>47735000</v>
      </c>
      <c r="G71" s="120">
        <v>47735000</v>
      </c>
      <c r="H71" s="119">
        <v>2752000</v>
      </c>
      <c r="I71" s="120">
        <v>2609988</v>
      </c>
      <c r="J71" s="119">
        <v>17915000</v>
      </c>
      <c r="K71" s="120">
        <v>19823793</v>
      </c>
      <c r="L71" s="119">
        <v>8179000</v>
      </c>
      <c r="M71" s="120">
        <v>7724135</v>
      </c>
      <c r="N71" s="119">
        <v>12445000</v>
      </c>
      <c r="O71" s="120">
        <v>11245798</v>
      </c>
      <c r="P71" s="119">
        <f>$H71      +$J71      +$L71      +$N71</f>
        <v>41291000</v>
      </c>
      <c r="Q71" s="120">
        <f>$I71      +$K71      +$M71      +$O71</f>
        <v>41403714</v>
      </c>
      <c r="R71" s="59">
        <f>IF(($L71      =0),0,((($N71      -$L71      )/$L71      )*100))</f>
        <v>52.157965521457392</v>
      </c>
      <c r="S71" s="60">
        <f>IF(($M71      =0),0,((($O71      -$M71      )/$M71      )*100))</f>
        <v>45.592975783048843</v>
      </c>
      <c r="T71" s="59">
        <f>IF(($E71      =0),0,(($P71      /$E71      )*100))</f>
        <v>86.500471352257264</v>
      </c>
      <c r="U71" s="61">
        <f>IF(($E71      =0),0,(($Q71      /$E71      )*100))</f>
        <v>86.736595789253172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47735000</v>
      </c>
      <c r="C73" s="127">
        <f>SUM(C71:C72)</f>
        <v>0</v>
      </c>
      <c r="D73" s="127"/>
      <c r="E73" s="127">
        <f>$B73      +$C73      +$D73</f>
        <v>47735000</v>
      </c>
      <c r="F73" s="128">
        <f t="shared" ref="F73:O73" si="44">SUM(F71:F72)</f>
        <v>47735000</v>
      </c>
      <c r="G73" s="129">
        <f t="shared" si="44"/>
        <v>47735000</v>
      </c>
      <c r="H73" s="128">
        <f t="shared" si="44"/>
        <v>2752000</v>
      </c>
      <c r="I73" s="129">
        <f t="shared" si="44"/>
        <v>2609988</v>
      </c>
      <c r="J73" s="128">
        <f t="shared" si="44"/>
        <v>17915000</v>
      </c>
      <c r="K73" s="129">
        <f t="shared" si="44"/>
        <v>19823793</v>
      </c>
      <c r="L73" s="128">
        <f t="shared" si="44"/>
        <v>8179000</v>
      </c>
      <c r="M73" s="129">
        <f t="shared" si="44"/>
        <v>7724135</v>
      </c>
      <c r="N73" s="128">
        <f t="shared" si="44"/>
        <v>12445000</v>
      </c>
      <c r="O73" s="129">
        <f t="shared" si="44"/>
        <v>11245798</v>
      </c>
      <c r="P73" s="128">
        <f>$H73      +$J73      +$L73      +$N73</f>
        <v>41291000</v>
      </c>
      <c r="Q73" s="129">
        <f>$I73      +$K73      +$M73      +$O73</f>
        <v>41403714</v>
      </c>
      <c r="R73" s="68">
        <f>IF(($L73      =0),0,((($N73      -$L73      )/$L73      )*100))</f>
        <v>52.157965521457392</v>
      </c>
      <c r="S73" s="69">
        <f>IF(($M73      =0),0,((($O73      -$M73      )/$M73      )*100))</f>
        <v>45.592975783048843</v>
      </c>
      <c r="T73" s="68">
        <f>IF(($E71      =0),0,(($P71      /$E71      )*100))</f>
        <v>86.500471352257264</v>
      </c>
      <c r="U73" s="70">
        <f>IF($E71   =0,0,($Q71   /$E71 )*100)</f>
        <v>86.736595789253172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47735000</v>
      </c>
      <c r="C74" s="130">
        <f>SUM(C71:C72)</f>
        <v>0</v>
      </c>
      <c r="D74" s="130"/>
      <c r="E74" s="130">
        <f>$B74      +$C74      +$D74</f>
        <v>47735000</v>
      </c>
      <c r="F74" s="131">
        <f t="shared" ref="F74:O74" si="45">SUM(F71:F72)</f>
        <v>47735000</v>
      </c>
      <c r="G74" s="132">
        <f t="shared" si="45"/>
        <v>47735000</v>
      </c>
      <c r="H74" s="131">
        <f t="shared" si="45"/>
        <v>2752000</v>
      </c>
      <c r="I74" s="132">
        <f t="shared" si="45"/>
        <v>2609988</v>
      </c>
      <c r="J74" s="131">
        <f t="shared" si="45"/>
        <v>17915000</v>
      </c>
      <c r="K74" s="132">
        <f t="shared" si="45"/>
        <v>19823793</v>
      </c>
      <c r="L74" s="131">
        <f t="shared" si="45"/>
        <v>8179000</v>
      </c>
      <c r="M74" s="132">
        <f t="shared" si="45"/>
        <v>7724135</v>
      </c>
      <c r="N74" s="131">
        <f t="shared" si="45"/>
        <v>12445000</v>
      </c>
      <c r="O74" s="132">
        <f t="shared" si="45"/>
        <v>11245798</v>
      </c>
      <c r="P74" s="131">
        <f>$H74      +$J74      +$L74      +$N74</f>
        <v>41291000</v>
      </c>
      <c r="Q74" s="132">
        <f>$I74      +$K74      +$M74      +$O74</f>
        <v>41403714</v>
      </c>
      <c r="R74" s="72">
        <f>IF(($L74      =0),0,((($N74      -$L74      )/$L74      )*100))</f>
        <v>52.157965521457392</v>
      </c>
      <c r="S74" s="73">
        <f>IF(($M74      =0),0,((($O74      -$M74      )/$M74      )*100))</f>
        <v>45.592975783048843</v>
      </c>
      <c r="T74" s="72">
        <f>IF(($E71      =0),0,(($P71      /$E71      )*100))</f>
        <v>86.500471352257264</v>
      </c>
      <c r="U74" s="76">
        <f>IF($E71   =0,0,($Q71   /$E71 )*100)</f>
        <v>86.736595789253172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96329000</v>
      </c>
      <c r="C75" s="130">
        <f>SUM(C9:C16,C19:C25,C28:C31,C34,C37:C41,C44:C54,C57:C60,C63:C67,C71:C72)</f>
        <v>-453000</v>
      </c>
      <c r="D75" s="130"/>
      <c r="E75" s="130">
        <f>$B75      +$C75      +$D75</f>
        <v>95876000</v>
      </c>
      <c r="F75" s="131">
        <f t="shared" ref="F75:O75" si="46">SUM(F9:F16,F19:F25,F28:F31,F34,F37:F41,F44:F54,F57:F60,F63:F67,F71:F72)</f>
        <v>96329000</v>
      </c>
      <c r="G75" s="132">
        <f t="shared" si="46"/>
        <v>95631000</v>
      </c>
      <c r="H75" s="131">
        <f t="shared" si="46"/>
        <v>21586000</v>
      </c>
      <c r="I75" s="132">
        <f t="shared" si="46"/>
        <v>6906364</v>
      </c>
      <c r="J75" s="131">
        <f t="shared" si="46"/>
        <v>23832000</v>
      </c>
      <c r="K75" s="132">
        <f t="shared" si="46"/>
        <v>40172931</v>
      </c>
      <c r="L75" s="131">
        <f t="shared" si="46"/>
        <v>11579000</v>
      </c>
      <c r="M75" s="132">
        <f t="shared" si="46"/>
        <v>10954466</v>
      </c>
      <c r="N75" s="131">
        <f t="shared" si="46"/>
        <v>14426000</v>
      </c>
      <c r="O75" s="132">
        <f t="shared" si="46"/>
        <v>13828789</v>
      </c>
      <c r="P75" s="131">
        <f>$H75      +$J75      +$L75      +$N75</f>
        <v>71423000</v>
      </c>
      <c r="Q75" s="132">
        <f>$I75      +$K75      +$M75      +$O75</f>
        <v>71862550</v>
      </c>
      <c r="R75" s="72">
        <f>IF(($L75      =0),0,((($N75      -$L75      )/$L75      )*100))</f>
        <v>24.587615510838585</v>
      </c>
      <c r="S75" s="73">
        <f>IF(($M75      =0),0,((($O75      -$M75      )/$M75      )*100))</f>
        <v>26.23882350814727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74.686032771799944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75.145664062908466</v>
      </c>
      <c r="V75" s="131">
        <f>SUM(V9:V16,V19:V25,V28:V31,V34,V37:V41,V44:V54,V57:V60,V63:V67,V71:V72)</f>
        <v>1693000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62RqeBUpIpTpea8g+PGxwpLyluaqFOpvHOryZRFHtz4yKB4KHm9bf6zIkQFsxRxo3+Tq80myve4dp/3E7GV5dQ==" saltValue="wBJfvS/GiOBMec9/nm4Bl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147000</v>
      </c>
      <c r="I10" s="120">
        <v>1155228</v>
      </c>
      <c r="J10" s="119">
        <v>75000</v>
      </c>
      <c r="K10" s="120">
        <v>204842</v>
      </c>
      <c r="L10" s="119">
        <v>303000</v>
      </c>
      <c r="M10" s="120">
        <v>316721</v>
      </c>
      <c r="N10" s="119">
        <v>520000</v>
      </c>
      <c r="O10" s="120">
        <v>1323209</v>
      </c>
      <c r="P10" s="119">
        <f t="shared" ref="P10:P17" si="1">$H10      +$J10      +$L10      +$N10</f>
        <v>1045000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71.617161716171623</v>
      </c>
      <c r="S10" s="60">
        <f t="shared" ref="S10:S17" si="4">IF(($M10      =0),0,((($O10      -$M10      )/$M10      )*100))</f>
        <v>317.78379078116069</v>
      </c>
      <c r="T10" s="59">
        <f t="shared" ref="T10:T17" si="5">IF(($E10      =0),0,(($P10      /$E10      )*100))</f>
        <v>34.833333333333336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147000</v>
      </c>
      <c r="I17" s="123">
        <f t="shared" si="7"/>
        <v>1155228</v>
      </c>
      <c r="J17" s="122">
        <f t="shared" si="7"/>
        <v>75000</v>
      </c>
      <c r="K17" s="123">
        <f t="shared" si="7"/>
        <v>204842</v>
      </c>
      <c r="L17" s="122">
        <f t="shared" si="7"/>
        <v>303000</v>
      </c>
      <c r="M17" s="123">
        <f t="shared" si="7"/>
        <v>316721</v>
      </c>
      <c r="N17" s="122">
        <f t="shared" si="7"/>
        <v>520000</v>
      </c>
      <c r="O17" s="123">
        <f t="shared" si="7"/>
        <v>1323209</v>
      </c>
      <c r="P17" s="122">
        <f t="shared" si="1"/>
        <v>1045000</v>
      </c>
      <c r="Q17" s="123">
        <f t="shared" si="2"/>
        <v>3000000</v>
      </c>
      <c r="R17" s="63">
        <f t="shared" si="3"/>
        <v>71.617161716171623</v>
      </c>
      <c r="S17" s="64">
        <f t="shared" si="4"/>
        <v>317.78379078116069</v>
      </c>
      <c r="T17" s="63">
        <f>IF((SUM($E9:$E14))=0,0,(P17/(SUM($E9:$E14))*100))</f>
        <v>34.833333333333336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1028000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1028000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1400000</v>
      </c>
      <c r="C34" s="118"/>
      <c r="D34" s="118"/>
      <c r="E34" s="118">
        <f>$B34      +$C34      +$D34</f>
        <v>1400000</v>
      </c>
      <c r="F34" s="119">
        <v>1400000</v>
      </c>
      <c r="G34" s="120">
        <v>1400000</v>
      </c>
      <c r="H34" s="119">
        <v>350000</v>
      </c>
      <c r="I34" s="120">
        <v>617686</v>
      </c>
      <c r="J34" s="119">
        <v>446000</v>
      </c>
      <c r="K34" s="120">
        <v>595274</v>
      </c>
      <c r="L34" s="119">
        <v>145000</v>
      </c>
      <c r="M34" s="120"/>
      <c r="N34" s="119"/>
      <c r="O34" s="120">
        <v>187040</v>
      </c>
      <c r="P34" s="119">
        <f>$H34      +$J34      +$L34      +$N34</f>
        <v>941000</v>
      </c>
      <c r="Q34" s="120">
        <f>$I34      +$K34      +$M34      +$O34</f>
        <v>1400000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67.214285714285722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1400000</v>
      </c>
      <c r="C35" s="121">
        <f>C34</f>
        <v>0</v>
      </c>
      <c r="D35" s="121"/>
      <c r="E35" s="121">
        <f>$B35      +$C35      +$D35</f>
        <v>1400000</v>
      </c>
      <c r="F35" s="122">
        <f t="shared" ref="F35:O35" si="17">F34</f>
        <v>1400000</v>
      </c>
      <c r="G35" s="123">
        <f t="shared" si="17"/>
        <v>1400000</v>
      </c>
      <c r="H35" s="122">
        <f t="shared" si="17"/>
        <v>350000</v>
      </c>
      <c r="I35" s="123">
        <f t="shared" si="17"/>
        <v>617686</v>
      </c>
      <c r="J35" s="122">
        <f t="shared" si="17"/>
        <v>446000</v>
      </c>
      <c r="K35" s="123">
        <f t="shared" si="17"/>
        <v>595274</v>
      </c>
      <c r="L35" s="122">
        <f t="shared" si="17"/>
        <v>145000</v>
      </c>
      <c r="M35" s="123">
        <f t="shared" si="17"/>
        <v>0</v>
      </c>
      <c r="N35" s="122">
        <f t="shared" si="17"/>
        <v>0</v>
      </c>
      <c r="O35" s="123">
        <f t="shared" si="17"/>
        <v>187040</v>
      </c>
      <c r="P35" s="122">
        <f>$H35      +$J35      +$L35      +$N35</f>
        <v>941000</v>
      </c>
      <c r="Q35" s="123">
        <f>$I35      +$K35      +$M35      +$O35</f>
        <v>1400000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67.214285714285722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15850000</v>
      </c>
      <c r="C38" s="118">
        <v>-10072000</v>
      </c>
      <c r="D38" s="118"/>
      <c r="E38" s="118">
        <f t="shared" si="18"/>
        <v>5778000</v>
      </c>
      <c r="F38" s="119">
        <v>15850000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1950000</v>
      </c>
      <c r="H40" s="119"/>
      <c r="I40" s="120"/>
      <c r="J40" s="119"/>
      <c r="K40" s="120"/>
      <c r="L40" s="119"/>
      <c r="M40" s="120">
        <v>876471</v>
      </c>
      <c r="N40" s="119">
        <v>906000</v>
      </c>
      <c r="O40" s="120">
        <v>1073529</v>
      </c>
      <c r="P40" s="119">
        <f t="shared" si="19"/>
        <v>906000</v>
      </c>
      <c r="Q40" s="120">
        <f t="shared" si="20"/>
        <v>1950000</v>
      </c>
      <c r="R40" s="59">
        <f t="shared" si="21"/>
        <v>0</v>
      </c>
      <c r="S40" s="60">
        <f t="shared" si="22"/>
        <v>22.483116954240355</v>
      </c>
      <c r="T40" s="59">
        <f t="shared" si="23"/>
        <v>30.2</v>
      </c>
      <c r="U40" s="61">
        <f t="shared" si="24"/>
        <v>65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18850000</v>
      </c>
      <c r="C42" s="121">
        <f>SUM(C37:C41)</f>
        <v>-10072000</v>
      </c>
      <c r="D42" s="121"/>
      <c r="E42" s="121">
        <f t="shared" si="18"/>
        <v>8778000</v>
      </c>
      <c r="F42" s="122">
        <f t="shared" ref="F42:O42" si="25">SUM(F37:F41)</f>
        <v>18850000</v>
      </c>
      <c r="G42" s="123">
        <f t="shared" si="25"/>
        <v>1950000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876471</v>
      </c>
      <c r="N42" s="122">
        <f t="shared" si="25"/>
        <v>906000</v>
      </c>
      <c r="O42" s="123">
        <f t="shared" si="25"/>
        <v>1073529</v>
      </c>
      <c r="P42" s="122">
        <f t="shared" si="19"/>
        <v>906000</v>
      </c>
      <c r="Q42" s="123">
        <f t="shared" si="20"/>
        <v>1950000</v>
      </c>
      <c r="R42" s="63">
        <f t="shared" si="21"/>
        <v>0</v>
      </c>
      <c r="S42" s="64">
        <f t="shared" si="22"/>
        <v>22.483116954240355</v>
      </c>
      <c r="T42" s="63">
        <f>IF((+$E37+$E40) =0,0,(P42   /(+$E37+$E40) )*100)</f>
        <v>30.2</v>
      </c>
      <c r="U42" s="65">
        <f>IF((+$E37+$E40) =0,0,(Q42   /(+$E37+$E40) )*100)</f>
        <v>65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23250000</v>
      </c>
      <c r="C69" s="130">
        <f>SUM(C9:C16,C19:C25,C28:C31,C34,C37:C41,C44:C54,C57:C60,C63:C67)</f>
        <v>-10072000</v>
      </c>
      <c r="D69" s="130"/>
      <c r="E69" s="130">
        <f t="shared" si="35"/>
        <v>13178000</v>
      </c>
      <c r="F69" s="131">
        <f t="shared" ref="F69:O69" si="43">SUM(F9:F16,F19:F25,F28:F31,F34,F37:F41,F44:F54,F57:F60,F63:F67)</f>
        <v>23250000</v>
      </c>
      <c r="G69" s="132">
        <f t="shared" si="43"/>
        <v>6350000</v>
      </c>
      <c r="H69" s="131">
        <f t="shared" si="43"/>
        <v>497000</v>
      </c>
      <c r="I69" s="132">
        <f t="shared" si="43"/>
        <v>1772914</v>
      </c>
      <c r="J69" s="131">
        <f t="shared" si="43"/>
        <v>521000</v>
      </c>
      <c r="K69" s="132">
        <f t="shared" si="43"/>
        <v>800116</v>
      </c>
      <c r="L69" s="131">
        <f t="shared" si="43"/>
        <v>448000</v>
      </c>
      <c r="M69" s="132">
        <f t="shared" si="43"/>
        <v>1193192</v>
      </c>
      <c r="N69" s="131">
        <f t="shared" si="43"/>
        <v>1426000</v>
      </c>
      <c r="O69" s="132">
        <f t="shared" si="43"/>
        <v>2583778</v>
      </c>
      <c r="P69" s="131">
        <f t="shared" si="36"/>
        <v>2892000</v>
      </c>
      <c r="Q69" s="132">
        <f t="shared" si="37"/>
        <v>6350000</v>
      </c>
      <c r="R69" s="72">
        <f t="shared" si="38"/>
        <v>218.30357142857144</v>
      </c>
      <c r="S69" s="73">
        <f t="shared" si="39"/>
        <v>116.54335597288616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39.081081081081081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85.810810810810807</v>
      </c>
      <c r="V69" s="131">
        <f>SUM(V9:V16,V19:V25,V28:V31,V34,V37:V41,V44:V54,V57:V60,V63:V67)</f>
        <v>1028000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13858000</v>
      </c>
      <c r="C71" s="118"/>
      <c r="D71" s="118"/>
      <c r="E71" s="118">
        <f>$B71      +$C71      +$D71</f>
        <v>13858000</v>
      </c>
      <c r="F71" s="119">
        <v>13858000</v>
      </c>
      <c r="G71" s="120">
        <v>13858000</v>
      </c>
      <c r="H71" s="119">
        <v>4794000</v>
      </c>
      <c r="I71" s="120">
        <v>5560420</v>
      </c>
      <c r="J71" s="119">
        <v>3772000</v>
      </c>
      <c r="K71" s="120">
        <v>2989338</v>
      </c>
      <c r="L71" s="119">
        <v>1751000</v>
      </c>
      <c r="M71" s="120">
        <v>230000</v>
      </c>
      <c r="N71" s="119">
        <v>3541000</v>
      </c>
      <c r="O71" s="120">
        <v>3980614</v>
      </c>
      <c r="P71" s="119">
        <f>$H71      +$J71      +$L71      +$N71</f>
        <v>13858000</v>
      </c>
      <c r="Q71" s="120">
        <f>$I71      +$K71      +$M71      +$O71</f>
        <v>12760372</v>
      </c>
      <c r="R71" s="59">
        <f>IF(($L71      =0),0,((($N71      -$L71      )/$L71      )*100))</f>
        <v>102.22729868646488</v>
      </c>
      <c r="S71" s="60">
        <f>IF(($M71      =0),0,((($O71      -$M71      )/$M71      )*100))</f>
        <v>1630.7017391304348</v>
      </c>
      <c r="T71" s="59">
        <f>IF(($E71      =0),0,(($P71      /$E71      )*100))</f>
        <v>100</v>
      </c>
      <c r="U71" s="61">
        <f>IF(($E71      =0),0,(($Q71      /$E71      )*100))</f>
        <v>92.079463125992206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13858000</v>
      </c>
      <c r="C73" s="127">
        <f>SUM(C71:C72)</f>
        <v>0</v>
      </c>
      <c r="D73" s="127"/>
      <c r="E73" s="127">
        <f>$B73      +$C73      +$D73</f>
        <v>13858000</v>
      </c>
      <c r="F73" s="128">
        <f t="shared" ref="F73:O73" si="44">SUM(F71:F72)</f>
        <v>13858000</v>
      </c>
      <c r="G73" s="129">
        <f t="shared" si="44"/>
        <v>13858000</v>
      </c>
      <c r="H73" s="128">
        <f t="shared" si="44"/>
        <v>4794000</v>
      </c>
      <c r="I73" s="129">
        <f t="shared" si="44"/>
        <v>5560420</v>
      </c>
      <c r="J73" s="128">
        <f t="shared" si="44"/>
        <v>3772000</v>
      </c>
      <c r="K73" s="129">
        <f t="shared" si="44"/>
        <v>2989338</v>
      </c>
      <c r="L73" s="128">
        <f t="shared" si="44"/>
        <v>1751000</v>
      </c>
      <c r="M73" s="129">
        <f t="shared" si="44"/>
        <v>230000</v>
      </c>
      <c r="N73" s="128">
        <f t="shared" si="44"/>
        <v>3541000</v>
      </c>
      <c r="O73" s="129">
        <f t="shared" si="44"/>
        <v>3980614</v>
      </c>
      <c r="P73" s="128">
        <f>$H73      +$J73      +$L73      +$N73</f>
        <v>13858000</v>
      </c>
      <c r="Q73" s="129">
        <f>$I73      +$K73      +$M73      +$O73</f>
        <v>12760372</v>
      </c>
      <c r="R73" s="68">
        <f>IF(($L73      =0),0,((($N73      -$L73      )/$L73      )*100))</f>
        <v>102.22729868646488</v>
      </c>
      <c r="S73" s="69">
        <f>IF(($M73      =0),0,((($O73      -$M73      )/$M73      )*100))</f>
        <v>1630.7017391304348</v>
      </c>
      <c r="T73" s="68">
        <f>IF(($E71      =0),0,(($P71      /$E71      )*100))</f>
        <v>100</v>
      </c>
      <c r="U73" s="70">
        <f>IF($E71   =0,0,($Q71   /$E71 )*100)</f>
        <v>92.079463125992206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13858000</v>
      </c>
      <c r="C74" s="130">
        <f>SUM(C71:C72)</f>
        <v>0</v>
      </c>
      <c r="D74" s="130"/>
      <c r="E74" s="130">
        <f>$B74      +$C74      +$D74</f>
        <v>13858000</v>
      </c>
      <c r="F74" s="131">
        <f t="shared" ref="F74:O74" si="45">SUM(F71:F72)</f>
        <v>13858000</v>
      </c>
      <c r="G74" s="132">
        <f t="shared" si="45"/>
        <v>13858000</v>
      </c>
      <c r="H74" s="131">
        <f t="shared" si="45"/>
        <v>4794000</v>
      </c>
      <c r="I74" s="132">
        <f t="shared" si="45"/>
        <v>5560420</v>
      </c>
      <c r="J74" s="131">
        <f t="shared" si="45"/>
        <v>3772000</v>
      </c>
      <c r="K74" s="132">
        <f t="shared" si="45"/>
        <v>2989338</v>
      </c>
      <c r="L74" s="131">
        <f t="shared" si="45"/>
        <v>1751000</v>
      </c>
      <c r="M74" s="132">
        <f t="shared" si="45"/>
        <v>230000</v>
      </c>
      <c r="N74" s="131">
        <f t="shared" si="45"/>
        <v>3541000</v>
      </c>
      <c r="O74" s="132">
        <f t="shared" si="45"/>
        <v>3980614</v>
      </c>
      <c r="P74" s="131">
        <f>$H74      +$J74      +$L74      +$N74</f>
        <v>13858000</v>
      </c>
      <c r="Q74" s="132">
        <f>$I74      +$K74      +$M74      +$O74</f>
        <v>12760372</v>
      </c>
      <c r="R74" s="72">
        <f>IF(($L74      =0),0,((($N74      -$L74      )/$L74      )*100))</f>
        <v>102.22729868646488</v>
      </c>
      <c r="S74" s="73">
        <f>IF(($M74      =0),0,((($O74      -$M74      )/$M74      )*100))</f>
        <v>1630.7017391304348</v>
      </c>
      <c r="T74" s="72">
        <f>IF(($E71      =0),0,(($P71      /$E71      )*100))</f>
        <v>100</v>
      </c>
      <c r="U74" s="76">
        <f>IF($E71   =0,0,($Q71   /$E71 )*100)</f>
        <v>92.079463125992206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37108000</v>
      </c>
      <c r="C75" s="130">
        <f>SUM(C9:C16,C19:C25,C28:C31,C34,C37:C41,C44:C54,C57:C60,C63:C67,C71:C72)</f>
        <v>-10072000</v>
      </c>
      <c r="D75" s="130"/>
      <c r="E75" s="130">
        <f>$B75      +$C75      +$D75</f>
        <v>27036000</v>
      </c>
      <c r="F75" s="131">
        <f t="shared" ref="F75:O75" si="46">SUM(F9:F16,F19:F25,F28:F31,F34,F37:F41,F44:F54,F57:F60,F63:F67,F71:F72)</f>
        <v>37108000</v>
      </c>
      <c r="G75" s="132">
        <f t="shared" si="46"/>
        <v>20208000</v>
      </c>
      <c r="H75" s="131">
        <f t="shared" si="46"/>
        <v>5291000</v>
      </c>
      <c r="I75" s="132">
        <f t="shared" si="46"/>
        <v>7333334</v>
      </c>
      <c r="J75" s="131">
        <f t="shared" si="46"/>
        <v>4293000</v>
      </c>
      <c r="K75" s="132">
        <f t="shared" si="46"/>
        <v>3789454</v>
      </c>
      <c r="L75" s="131">
        <f t="shared" si="46"/>
        <v>2199000</v>
      </c>
      <c r="M75" s="132">
        <f t="shared" si="46"/>
        <v>1423192</v>
      </c>
      <c r="N75" s="131">
        <f t="shared" si="46"/>
        <v>4967000</v>
      </c>
      <c r="O75" s="132">
        <f t="shared" si="46"/>
        <v>6564392</v>
      </c>
      <c r="P75" s="131">
        <f>$H75      +$J75      +$L75      +$N75</f>
        <v>16750000</v>
      </c>
      <c r="Q75" s="132">
        <f>$I75      +$K75      +$M75      +$O75</f>
        <v>19110372</v>
      </c>
      <c r="R75" s="72">
        <f>IF(($L75      =0),0,((($N75      -$L75      )/$L75      )*100))</f>
        <v>125.87539790814006</v>
      </c>
      <c r="S75" s="73">
        <f>IF(($M75      =0),0,((($O75      -$M75      )/$M75      )*100))</f>
        <v>361.2443015418861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78.793865838743059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89.897318656505789</v>
      </c>
      <c r="V75" s="131">
        <f>SUM(V9:V16,V19:V25,V28:V31,V34,V37:V41,V44:V54,V57:V60,V63:V67,V71:V72)</f>
        <v>1028000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+Tcveuym5jseoN7hMdjqzSK6B5Onn3cvY6KPvEP5AHlhSd8uq2BUL5Av5hDm4U3bNq3msb3IYqW6ferTI6/u+A==" saltValue="99zvyAKlRPa9jez6A8Pr7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1298000</v>
      </c>
      <c r="I10" s="120">
        <v>1350525</v>
      </c>
      <c r="J10" s="119">
        <v>159000</v>
      </c>
      <c r="K10" s="120">
        <v>-91300</v>
      </c>
      <c r="L10" s="119">
        <v>159000</v>
      </c>
      <c r="M10" s="120">
        <v>52881</v>
      </c>
      <c r="N10" s="119">
        <v>762000</v>
      </c>
      <c r="O10" s="120">
        <v>1192470</v>
      </c>
      <c r="P10" s="119">
        <f t="shared" ref="P10:P17" si="1">$H10      +$J10      +$L10      +$N10</f>
        <v>2378000</v>
      </c>
      <c r="Q10" s="120">
        <f t="shared" ref="Q10:Q17" si="2">$I10      +$K10      +$M10      +$O10</f>
        <v>2504576</v>
      </c>
      <c r="R10" s="59">
        <f t="shared" ref="R10:R17" si="3">IF(($L10      =0),0,((($N10      -$L10      )/$L10      )*100))</f>
        <v>379.24528301886789</v>
      </c>
      <c r="S10" s="60">
        <f t="shared" ref="S10:S17" si="4">IF(($M10      =0),0,((($O10      -$M10      )/$M10      )*100))</f>
        <v>2155.0065240823737</v>
      </c>
      <c r="T10" s="59">
        <f t="shared" ref="T10:T17" si="5">IF(($E10      =0),0,(($P10      /$E10      )*100))</f>
        <v>99.083333333333329</v>
      </c>
      <c r="U10" s="61">
        <f t="shared" ref="U10:U17" si="6">IF(($E10      =0),0,(($Q10      /$E10      )*100))</f>
        <v>104.35733333333333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1298000</v>
      </c>
      <c r="I17" s="123">
        <f t="shared" si="7"/>
        <v>1350525</v>
      </c>
      <c r="J17" s="122">
        <f t="shared" si="7"/>
        <v>159000</v>
      </c>
      <c r="K17" s="123">
        <f t="shared" si="7"/>
        <v>-91300</v>
      </c>
      <c r="L17" s="122">
        <f t="shared" si="7"/>
        <v>159000</v>
      </c>
      <c r="M17" s="123">
        <f t="shared" si="7"/>
        <v>52881</v>
      </c>
      <c r="N17" s="122">
        <f t="shared" si="7"/>
        <v>762000</v>
      </c>
      <c r="O17" s="123">
        <f t="shared" si="7"/>
        <v>1192470</v>
      </c>
      <c r="P17" s="122">
        <f t="shared" si="1"/>
        <v>2378000</v>
      </c>
      <c r="Q17" s="123">
        <f t="shared" si="2"/>
        <v>2504576</v>
      </c>
      <c r="R17" s="63">
        <f t="shared" si="3"/>
        <v>379.24528301886789</v>
      </c>
      <c r="S17" s="64">
        <f t="shared" si="4"/>
        <v>2155.0065240823737</v>
      </c>
      <c r="T17" s="63">
        <f>IF((SUM($E9:$E14))=0,0,(P17/(SUM($E9:$E14))*100))</f>
        <v>99.083333333333329</v>
      </c>
      <c r="U17" s="65">
        <f>IF((SUM($E9:$E14))=0,0,(Q17/(SUM($E9:$E14))*100))</f>
        <v>104.35733333333333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15558000</v>
      </c>
      <c r="C23" s="118">
        <v>-10891000</v>
      </c>
      <c r="D23" s="118"/>
      <c r="E23" s="118">
        <f t="shared" si="8"/>
        <v>4667000</v>
      </c>
      <c r="F23" s="119">
        <v>4667000</v>
      </c>
      <c r="G23" s="120">
        <v>4667000</v>
      </c>
      <c r="H23" s="119"/>
      <c r="I23" s="120">
        <v>840907</v>
      </c>
      <c r="J23" s="119">
        <v>3401000</v>
      </c>
      <c r="K23" s="120">
        <v>647721</v>
      </c>
      <c r="L23" s="119">
        <v>1266000</v>
      </c>
      <c r="M23" s="120"/>
      <c r="N23" s="119"/>
      <c r="O23" s="120">
        <v>1770098</v>
      </c>
      <c r="P23" s="119">
        <f t="shared" si="9"/>
        <v>4667000</v>
      </c>
      <c r="Q23" s="120">
        <f t="shared" si="10"/>
        <v>3258726</v>
      </c>
      <c r="R23" s="59">
        <f t="shared" si="11"/>
        <v>-100</v>
      </c>
      <c r="S23" s="60">
        <f t="shared" si="12"/>
        <v>0</v>
      </c>
      <c r="T23" s="59">
        <f t="shared" si="13"/>
        <v>100</v>
      </c>
      <c r="U23" s="61">
        <f t="shared" si="14"/>
        <v>69.824855367473745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15558000</v>
      </c>
      <c r="C26" s="121">
        <f>SUM(C19:C25)</f>
        <v>-10891000</v>
      </c>
      <c r="D26" s="121"/>
      <c r="E26" s="121">
        <f t="shared" si="8"/>
        <v>4667000</v>
      </c>
      <c r="F26" s="122">
        <f t="shared" ref="F26:O26" si="15">SUM(F19:F25)</f>
        <v>4667000</v>
      </c>
      <c r="G26" s="123">
        <f t="shared" si="15"/>
        <v>4667000</v>
      </c>
      <c r="H26" s="122">
        <f t="shared" si="15"/>
        <v>0</v>
      </c>
      <c r="I26" s="123">
        <f t="shared" si="15"/>
        <v>840907</v>
      </c>
      <c r="J26" s="122">
        <f t="shared" si="15"/>
        <v>3401000</v>
      </c>
      <c r="K26" s="123">
        <f t="shared" si="15"/>
        <v>647721</v>
      </c>
      <c r="L26" s="122">
        <f t="shared" si="15"/>
        <v>1266000</v>
      </c>
      <c r="M26" s="123">
        <f t="shared" si="15"/>
        <v>0</v>
      </c>
      <c r="N26" s="122">
        <f t="shared" si="15"/>
        <v>0</v>
      </c>
      <c r="O26" s="123">
        <f t="shared" si="15"/>
        <v>1770098</v>
      </c>
      <c r="P26" s="122">
        <f t="shared" si="9"/>
        <v>4667000</v>
      </c>
      <c r="Q26" s="123">
        <f t="shared" si="10"/>
        <v>3258726</v>
      </c>
      <c r="R26" s="63">
        <f t="shared" si="11"/>
        <v>-100</v>
      </c>
      <c r="S26" s="64">
        <f t="shared" si="12"/>
        <v>0</v>
      </c>
      <c r="T26" s="63">
        <f>IF(($E26-$E21-$E25)   =0,0,($P26   /($E26-$E21-$E25)   )*100)</f>
        <v>100</v>
      </c>
      <c r="U26" s="65">
        <f>IF(($E26-$E21-$E25)   =0,0,($Q26   /($E26-$E21-$E25)   )*100)</f>
        <v>69.824855367473745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1643000</v>
      </c>
      <c r="C34" s="118"/>
      <c r="D34" s="118"/>
      <c r="E34" s="118">
        <f>$B34      +$C34      +$D34</f>
        <v>1643000</v>
      </c>
      <c r="F34" s="119">
        <v>1643000</v>
      </c>
      <c r="G34" s="120">
        <v>1643000</v>
      </c>
      <c r="H34" s="119">
        <v>410000</v>
      </c>
      <c r="I34" s="120">
        <v>721242</v>
      </c>
      <c r="J34" s="119">
        <v>144000</v>
      </c>
      <c r="K34" s="120">
        <v>297606</v>
      </c>
      <c r="L34" s="119">
        <v>291000</v>
      </c>
      <c r="M34" s="120">
        <v>152364</v>
      </c>
      <c r="N34" s="119"/>
      <c r="O34" s="120">
        <v>439312</v>
      </c>
      <c r="P34" s="119">
        <f>$H34      +$J34      +$L34      +$N34</f>
        <v>845000</v>
      </c>
      <c r="Q34" s="120">
        <f>$I34      +$K34      +$M34      +$O34</f>
        <v>1610524</v>
      </c>
      <c r="R34" s="59">
        <f>IF(($L34      =0),0,((($N34      -$L34      )/$L34      )*100))</f>
        <v>-100</v>
      </c>
      <c r="S34" s="60">
        <f>IF(($M34      =0),0,((($O34      -$M34      )/$M34      )*100))</f>
        <v>188.33057677666639</v>
      </c>
      <c r="T34" s="59">
        <f>IF(($E34      =0),0,(($P34      /$E34      )*100))</f>
        <v>51.430310407790628</v>
      </c>
      <c r="U34" s="61">
        <f>IF(($E34      =0),0,(($Q34      /$E34      )*100))</f>
        <v>98.023371880706023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1643000</v>
      </c>
      <c r="C35" s="121">
        <f>C34</f>
        <v>0</v>
      </c>
      <c r="D35" s="121"/>
      <c r="E35" s="121">
        <f>$B35      +$C35      +$D35</f>
        <v>1643000</v>
      </c>
      <c r="F35" s="122">
        <f t="shared" ref="F35:O35" si="17">F34</f>
        <v>1643000</v>
      </c>
      <c r="G35" s="123">
        <f t="shared" si="17"/>
        <v>1643000</v>
      </c>
      <c r="H35" s="122">
        <f t="shared" si="17"/>
        <v>410000</v>
      </c>
      <c r="I35" s="123">
        <f t="shared" si="17"/>
        <v>721242</v>
      </c>
      <c r="J35" s="122">
        <f t="shared" si="17"/>
        <v>144000</v>
      </c>
      <c r="K35" s="123">
        <f t="shared" si="17"/>
        <v>297606</v>
      </c>
      <c r="L35" s="122">
        <f t="shared" si="17"/>
        <v>291000</v>
      </c>
      <c r="M35" s="123">
        <f t="shared" si="17"/>
        <v>152364</v>
      </c>
      <c r="N35" s="122">
        <f t="shared" si="17"/>
        <v>0</v>
      </c>
      <c r="O35" s="123">
        <f t="shared" si="17"/>
        <v>439312</v>
      </c>
      <c r="P35" s="122">
        <f>$H35      +$J35      +$L35      +$N35</f>
        <v>845000</v>
      </c>
      <c r="Q35" s="123">
        <f>$I35      +$K35      +$M35      +$O35</f>
        <v>1610524</v>
      </c>
      <c r="R35" s="63">
        <f>IF(($L35      =0),0,((($N35      -$L35      )/$L35      )*100))</f>
        <v>-100</v>
      </c>
      <c r="S35" s="64">
        <f>IF(($M35      =0),0,((($O35      -$M35      )/$M35      )*100))</f>
        <v>188.33057677666639</v>
      </c>
      <c r="T35" s="63">
        <f>IF($E35   =0,0,($P35   /$E35   )*100)</f>
        <v>51.430310407790628</v>
      </c>
      <c r="U35" s="65">
        <f>IF($E35   =0,0,($Q35   /$E35   )*100)</f>
        <v>98.023371880706023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3092000</v>
      </c>
      <c r="C37" s="118"/>
      <c r="D37" s="118"/>
      <c r="E37" s="118">
        <f t="shared" ref="E37:E42" si="18">$B37      +$C37      +$D37</f>
        <v>3092000</v>
      </c>
      <c r="F37" s="119">
        <v>3092000</v>
      </c>
      <c r="G37" s="120">
        <v>1391000</v>
      </c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3092000</v>
      </c>
      <c r="C42" s="121">
        <f>SUM(C37:C41)</f>
        <v>0</v>
      </c>
      <c r="D42" s="121"/>
      <c r="E42" s="121">
        <f t="shared" si="18"/>
        <v>3092000</v>
      </c>
      <c r="F42" s="122">
        <f t="shared" ref="F42:O42" si="25">SUM(F37:F41)</f>
        <v>3092000</v>
      </c>
      <c r="G42" s="123">
        <f t="shared" si="25"/>
        <v>1391000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22693000</v>
      </c>
      <c r="C69" s="130">
        <f>SUM(C9:C16,C19:C25,C28:C31,C34,C37:C41,C44:C54,C57:C60,C63:C67)</f>
        <v>-10891000</v>
      </c>
      <c r="D69" s="130"/>
      <c r="E69" s="130">
        <f t="shared" si="35"/>
        <v>11802000</v>
      </c>
      <c r="F69" s="131">
        <f t="shared" ref="F69:O69" si="43">SUM(F9:F16,F19:F25,F28:F31,F34,F37:F41,F44:F54,F57:F60,F63:F67)</f>
        <v>11802000</v>
      </c>
      <c r="G69" s="132">
        <f t="shared" si="43"/>
        <v>10101000</v>
      </c>
      <c r="H69" s="131">
        <f t="shared" si="43"/>
        <v>1708000</v>
      </c>
      <c r="I69" s="132">
        <f t="shared" si="43"/>
        <v>2912674</v>
      </c>
      <c r="J69" s="131">
        <f t="shared" si="43"/>
        <v>3704000</v>
      </c>
      <c r="K69" s="132">
        <f t="shared" si="43"/>
        <v>854027</v>
      </c>
      <c r="L69" s="131">
        <f t="shared" si="43"/>
        <v>1716000</v>
      </c>
      <c r="M69" s="132">
        <f t="shared" si="43"/>
        <v>205245</v>
      </c>
      <c r="N69" s="131">
        <f t="shared" si="43"/>
        <v>762000</v>
      </c>
      <c r="O69" s="132">
        <f t="shared" si="43"/>
        <v>3401880</v>
      </c>
      <c r="P69" s="131">
        <f t="shared" si="36"/>
        <v>7890000</v>
      </c>
      <c r="Q69" s="132">
        <f t="shared" si="37"/>
        <v>7373826</v>
      </c>
      <c r="R69" s="72">
        <f t="shared" si="38"/>
        <v>-55.594405594405593</v>
      </c>
      <c r="S69" s="73">
        <f t="shared" si="39"/>
        <v>1557.4727764379156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66.8530757498729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62.479461108286728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13452000</v>
      </c>
      <c r="C71" s="118">
        <v>-10285000</v>
      </c>
      <c r="D71" s="118"/>
      <c r="E71" s="118">
        <f>$B71      +$C71      +$D71</f>
        <v>3167000</v>
      </c>
      <c r="F71" s="119">
        <v>13452000</v>
      </c>
      <c r="G71" s="120">
        <v>3167000</v>
      </c>
      <c r="H71" s="119">
        <v>736000</v>
      </c>
      <c r="I71" s="120">
        <v>1900257</v>
      </c>
      <c r="J71" s="119">
        <v>2431000</v>
      </c>
      <c r="K71" s="120">
        <v>-306006</v>
      </c>
      <c r="L71" s="119"/>
      <c r="M71" s="120">
        <v>45000</v>
      </c>
      <c r="N71" s="119"/>
      <c r="O71" s="120">
        <v>442500</v>
      </c>
      <c r="P71" s="119">
        <f>$H71      +$J71      +$L71      +$N71</f>
        <v>3167000</v>
      </c>
      <c r="Q71" s="120">
        <f>$I71      +$K71      +$M71      +$O71</f>
        <v>2081751</v>
      </c>
      <c r="R71" s="59">
        <f>IF(($L71      =0),0,((($N71      -$L71      )/$L71      )*100))</f>
        <v>0</v>
      </c>
      <c r="S71" s="60">
        <f>IF(($M71      =0),0,((($O71      -$M71      )/$M71      )*100))</f>
        <v>883.33333333333337</v>
      </c>
      <c r="T71" s="59">
        <f>IF(($E71      =0),0,(($P71      /$E71      )*100))</f>
        <v>100</v>
      </c>
      <c r="U71" s="61">
        <f>IF(($E71      =0),0,(($Q71      /$E71      )*100))</f>
        <v>65.732586043574358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13452000</v>
      </c>
      <c r="C73" s="127">
        <f>SUM(C71:C72)</f>
        <v>-10285000</v>
      </c>
      <c r="D73" s="127"/>
      <c r="E73" s="127">
        <f>$B73      +$C73      +$D73</f>
        <v>3167000</v>
      </c>
      <c r="F73" s="128">
        <f t="shared" ref="F73:O73" si="44">SUM(F71:F72)</f>
        <v>13452000</v>
      </c>
      <c r="G73" s="129">
        <f t="shared" si="44"/>
        <v>3167000</v>
      </c>
      <c r="H73" s="128">
        <f t="shared" si="44"/>
        <v>736000</v>
      </c>
      <c r="I73" s="129">
        <f t="shared" si="44"/>
        <v>1900257</v>
      </c>
      <c r="J73" s="128">
        <f t="shared" si="44"/>
        <v>2431000</v>
      </c>
      <c r="K73" s="129">
        <f t="shared" si="44"/>
        <v>-306006</v>
      </c>
      <c r="L73" s="128">
        <f t="shared" si="44"/>
        <v>0</v>
      </c>
      <c r="M73" s="129">
        <f t="shared" si="44"/>
        <v>45000</v>
      </c>
      <c r="N73" s="128">
        <f t="shared" si="44"/>
        <v>0</v>
      </c>
      <c r="O73" s="129">
        <f t="shared" si="44"/>
        <v>442500</v>
      </c>
      <c r="P73" s="128">
        <f>$H73      +$J73      +$L73      +$N73</f>
        <v>3167000</v>
      </c>
      <c r="Q73" s="129">
        <f>$I73      +$K73      +$M73      +$O73</f>
        <v>2081751</v>
      </c>
      <c r="R73" s="68">
        <f>IF(($L73      =0),0,((($N73      -$L73      )/$L73      )*100))</f>
        <v>0</v>
      </c>
      <c r="S73" s="69">
        <f>IF(($M73      =0),0,((($O73      -$M73      )/$M73      )*100))</f>
        <v>883.33333333333337</v>
      </c>
      <c r="T73" s="68">
        <f>IF(($E71      =0),0,(($P71      /$E71      )*100))</f>
        <v>100</v>
      </c>
      <c r="U73" s="70">
        <f>IF($E71   =0,0,($Q71   /$E71 )*100)</f>
        <v>65.732586043574358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13452000</v>
      </c>
      <c r="C74" s="130">
        <f>SUM(C71:C72)</f>
        <v>-10285000</v>
      </c>
      <c r="D74" s="130"/>
      <c r="E74" s="130">
        <f>$B74      +$C74      +$D74</f>
        <v>3167000</v>
      </c>
      <c r="F74" s="131">
        <f t="shared" ref="F74:O74" si="45">SUM(F71:F72)</f>
        <v>13452000</v>
      </c>
      <c r="G74" s="132">
        <f t="shared" si="45"/>
        <v>3167000</v>
      </c>
      <c r="H74" s="131">
        <f t="shared" si="45"/>
        <v>736000</v>
      </c>
      <c r="I74" s="132">
        <f t="shared" si="45"/>
        <v>1900257</v>
      </c>
      <c r="J74" s="131">
        <f t="shared" si="45"/>
        <v>2431000</v>
      </c>
      <c r="K74" s="132">
        <f t="shared" si="45"/>
        <v>-306006</v>
      </c>
      <c r="L74" s="131">
        <f t="shared" si="45"/>
        <v>0</v>
      </c>
      <c r="M74" s="132">
        <f t="shared" si="45"/>
        <v>45000</v>
      </c>
      <c r="N74" s="131">
        <f t="shared" si="45"/>
        <v>0</v>
      </c>
      <c r="O74" s="132">
        <f t="shared" si="45"/>
        <v>442500</v>
      </c>
      <c r="P74" s="131">
        <f>$H74      +$J74      +$L74      +$N74</f>
        <v>3167000</v>
      </c>
      <c r="Q74" s="132">
        <f>$I74      +$K74      +$M74      +$O74</f>
        <v>2081751</v>
      </c>
      <c r="R74" s="72">
        <f>IF(($L74      =0),0,((($N74      -$L74      )/$L74      )*100))</f>
        <v>0</v>
      </c>
      <c r="S74" s="73">
        <f>IF(($M74      =0),0,((($O74      -$M74      )/$M74      )*100))</f>
        <v>883.33333333333337</v>
      </c>
      <c r="T74" s="72">
        <f>IF(($E71      =0),0,(($P71      /$E71      )*100))</f>
        <v>100</v>
      </c>
      <c r="U74" s="76">
        <f>IF($E71   =0,0,($Q71   /$E71 )*100)</f>
        <v>65.732586043574358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36145000</v>
      </c>
      <c r="C75" s="130">
        <f>SUM(C9:C16,C19:C25,C28:C31,C34,C37:C41,C44:C54,C57:C60,C63:C67,C71:C72)</f>
        <v>-21176000</v>
      </c>
      <c r="D75" s="130"/>
      <c r="E75" s="130">
        <f>$B75      +$C75      +$D75</f>
        <v>14969000</v>
      </c>
      <c r="F75" s="131">
        <f t="shared" ref="F75:O75" si="46">SUM(F9:F16,F19:F25,F28:F31,F34,F37:F41,F44:F54,F57:F60,F63:F67,F71:F72)</f>
        <v>25254000</v>
      </c>
      <c r="G75" s="132">
        <f t="shared" si="46"/>
        <v>13268000</v>
      </c>
      <c r="H75" s="131">
        <f t="shared" si="46"/>
        <v>2444000</v>
      </c>
      <c r="I75" s="132">
        <f t="shared" si="46"/>
        <v>4812931</v>
      </c>
      <c r="J75" s="131">
        <f t="shared" si="46"/>
        <v>6135000</v>
      </c>
      <c r="K75" s="132">
        <f t="shared" si="46"/>
        <v>548021</v>
      </c>
      <c r="L75" s="131">
        <f t="shared" si="46"/>
        <v>1716000</v>
      </c>
      <c r="M75" s="132">
        <f t="shared" si="46"/>
        <v>250245</v>
      </c>
      <c r="N75" s="131">
        <f t="shared" si="46"/>
        <v>762000</v>
      </c>
      <c r="O75" s="132">
        <f t="shared" si="46"/>
        <v>3844380</v>
      </c>
      <c r="P75" s="131">
        <f>$H75      +$J75      +$L75      +$N75</f>
        <v>11057000</v>
      </c>
      <c r="Q75" s="132">
        <f>$I75      +$K75      +$M75      +$O75</f>
        <v>9455577</v>
      </c>
      <c r="R75" s="72">
        <f>IF(($L75      =0),0,((($N75      -$L75      )/$L75      )*100))</f>
        <v>-55.594405594405593</v>
      </c>
      <c r="S75" s="73">
        <f>IF(($M75      =0),0,((($O75      -$M75      )/$M75      )*100))</f>
        <v>1436.2464784511178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73.86598971207161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63.16772663504576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h0nIhTBYPCeluc6W8mbTOMTX7EPJBSnZiz0x413yzIdXu0vnd1Tp2f3VWWXR07yrLBWgOTvVZMmKVvJYfwhK2A==" saltValue="jW/BMag9+U4vLrxhD+gQa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305000</v>
      </c>
      <c r="I10" s="120">
        <v>304602</v>
      </c>
      <c r="J10" s="119">
        <v>534000</v>
      </c>
      <c r="K10" s="120">
        <v>535021</v>
      </c>
      <c r="L10" s="119">
        <v>391000</v>
      </c>
      <c r="M10" s="120">
        <v>614516</v>
      </c>
      <c r="N10" s="119">
        <v>768000</v>
      </c>
      <c r="O10" s="120">
        <v>545861</v>
      </c>
      <c r="P10" s="119">
        <f t="shared" ref="P10:P17" si="1">$H10      +$J10      +$L10      +$N10</f>
        <v>1998000</v>
      </c>
      <c r="Q10" s="120">
        <f t="shared" ref="Q10:Q17" si="2">$I10      +$K10      +$M10      +$O10</f>
        <v>2000000</v>
      </c>
      <c r="R10" s="59">
        <f t="shared" ref="R10:R17" si="3">IF(($L10      =0),0,((($N10      -$L10      )/$L10      )*100))</f>
        <v>96.419437340153451</v>
      </c>
      <c r="S10" s="60">
        <f t="shared" ref="S10:S17" si="4">IF(($M10      =0),0,((($O10      -$M10      )/$M10      )*100))</f>
        <v>-11.172207070279699</v>
      </c>
      <c r="T10" s="59">
        <f t="shared" ref="T10:T17" si="5">IF(($E10      =0),0,(($P10      /$E10      )*100))</f>
        <v>99.9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30000000</v>
      </c>
      <c r="C14" s="118"/>
      <c r="D14" s="118"/>
      <c r="E14" s="118">
        <f t="shared" si="0"/>
        <v>30000000</v>
      </c>
      <c r="F14" s="119">
        <v>30000000</v>
      </c>
      <c r="G14" s="120">
        <v>30000000</v>
      </c>
      <c r="H14" s="119">
        <v>10224000</v>
      </c>
      <c r="I14" s="120">
        <v>6094061</v>
      </c>
      <c r="J14" s="119">
        <v>5774000</v>
      </c>
      <c r="K14" s="120">
        <v>11686126</v>
      </c>
      <c r="L14" s="119"/>
      <c r="M14" s="120">
        <v>2399628</v>
      </c>
      <c r="N14" s="119">
        <v>9368000</v>
      </c>
      <c r="O14" s="120">
        <v>21217056</v>
      </c>
      <c r="P14" s="119">
        <f t="shared" si="1"/>
        <v>25366000</v>
      </c>
      <c r="Q14" s="120">
        <f t="shared" si="2"/>
        <v>41396871</v>
      </c>
      <c r="R14" s="59">
        <f t="shared" si="3"/>
        <v>0</v>
      </c>
      <c r="S14" s="60">
        <f t="shared" si="4"/>
        <v>784.18104806244969</v>
      </c>
      <c r="T14" s="59">
        <f t="shared" si="5"/>
        <v>84.553333333333342</v>
      </c>
      <c r="U14" s="61">
        <f t="shared" si="6"/>
        <v>137.98957000000001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2500000</v>
      </c>
      <c r="C15" s="118"/>
      <c r="D15" s="118"/>
      <c r="E15" s="118">
        <f t="shared" si="0"/>
        <v>2500000</v>
      </c>
      <c r="F15" s="119">
        <v>2500000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34500000</v>
      </c>
      <c r="C17" s="121">
        <f>SUM(C9:C16)</f>
        <v>0</v>
      </c>
      <c r="D17" s="121"/>
      <c r="E17" s="121">
        <f t="shared" si="0"/>
        <v>34500000</v>
      </c>
      <c r="F17" s="122">
        <f t="shared" ref="F17:O17" si="7">SUM(F9:F16)</f>
        <v>34500000</v>
      </c>
      <c r="G17" s="123">
        <f t="shared" si="7"/>
        <v>32000000</v>
      </c>
      <c r="H17" s="122">
        <f t="shared" si="7"/>
        <v>10529000</v>
      </c>
      <c r="I17" s="123">
        <f t="shared" si="7"/>
        <v>6398663</v>
      </c>
      <c r="J17" s="122">
        <f t="shared" si="7"/>
        <v>6308000</v>
      </c>
      <c r="K17" s="123">
        <f t="shared" si="7"/>
        <v>12221147</v>
      </c>
      <c r="L17" s="122">
        <f t="shared" si="7"/>
        <v>391000</v>
      </c>
      <c r="M17" s="123">
        <f t="shared" si="7"/>
        <v>3014144</v>
      </c>
      <c r="N17" s="122">
        <f t="shared" si="7"/>
        <v>10136000</v>
      </c>
      <c r="O17" s="123">
        <f t="shared" si="7"/>
        <v>21762917</v>
      </c>
      <c r="P17" s="122">
        <f t="shared" si="1"/>
        <v>27364000</v>
      </c>
      <c r="Q17" s="123">
        <f t="shared" si="2"/>
        <v>43396871</v>
      </c>
      <c r="R17" s="63">
        <f t="shared" si="3"/>
        <v>2492.3273657289001</v>
      </c>
      <c r="S17" s="64">
        <f t="shared" si="4"/>
        <v>622.02645261805674</v>
      </c>
      <c r="T17" s="63">
        <f>IF((SUM($E9:$E14))=0,0,(P17/(SUM($E9:$E14))*100))</f>
        <v>85.512500000000003</v>
      </c>
      <c r="U17" s="65">
        <f>IF((SUM($E9:$E14))=0,0,(Q17/(SUM($E9:$E14))*100))</f>
        <v>135.615221875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13214000</v>
      </c>
      <c r="C23" s="118"/>
      <c r="D23" s="118"/>
      <c r="E23" s="118">
        <f t="shared" si="8"/>
        <v>13214000</v>
      </c>
      <c r="F23" s="119">
        <v>13214000</v>
      </c>
      <c r="G23" s="120">
        <v>13214000</v>
      </c>
      <c r="H23" s="119"/>
      <c r="I23" s="120"/>
      <c r="J23" s="119">
        <v>2959000</v>
      </c>
      <c r="K23" s="120">
        <v>4363785</v>
      </c>
      <c r="L23" s="119">
        <v>4024000</v>
      </c>
      <c r="M23" s="120">
        <v>5306283</v>
      </c>
      <c r="N23" s="119">
        <v>1229000</v>
      </c>
      <c r="O23" s="120">
        <v>6294229</v>
      </c>
      <c r="P23" s="119">
        <f t="shared" si="9"/>
        <v>8212000</v>
      </c>
      <c r="Q23" s="120">
        <f t="shared" si="10"/>
        <v>15964297</v>
      </c>
      <c r="R23" s="59">
        <f t="shared" si="11"/>
        <v>-69.458250497017886</v>
      </c>
      <c r="S23" s="60">
        <f t="shared" si="12"/>
        <v>18.618418957300243</v>
      </c>
      <c r="T23" s="59">
        <f t="shared" si="13"/>
        <v>62.14620856667171</v>
      </c>
      <c r="U23" s="61">
        <f t="shared" si="14"/>
        <v>120.81350840018163</v>
      </c>
      <c r="V23" s="119">
        <v>2898000</v>
      </c>
      <c r="W23" s="120">
        <v>2876000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13214000</v>
      </c>
      <c r="C26" s="121">
        <f>SUM(C19:C25)</f>
        <v>0</v>
      </c>
      <c r="D26" s="121"/>
      <c r="E26" s="121">
        <f t="shared" si="8"/>
        <v>13214000</v>
      </c>
      <c r="F26" s="122">
        <f t="shared" ref="F26:O26" si="15">SUM(F19:F25)</f>
        <v>13214000</v>
      </c>
      <c r="G26" s="123">
        <f t="shared" si="15"/>
        <v>13214000</v>
      </c>
      <c r="H26" s="122">
        <f t="shared" si="15"/>
        <v>0</v>
      </c>
      <c r="I26" s="123">
        <f t="shared" si="15"/>
        <v>0</v>
      </c>
      <c r="J26" s="122">
        <f t="shared" si="15"/>
        <v>2959000</v>
      </c>
      <c r="K26" s="123">
        <f t="shared" si="15"/>
        <v>4363785</v>
      </c>
      <c r="L26" s="122">
        <f t="shared" si="15"/>
        <v>4024000</v>
      </c>
      <c r="M26" s="123">
        <f t="shared" si="15"/>
        <v>5306283</v>
      </c>
      <c r="N26" s="122">
        <f t="shared" si="15"/>
        <v>1229000</v>
      </c>
      <c r="O26" s="123">
        <f t="shared" si="15"/>
        <v>6294229</v>
      </c>
      <c r="P26" s="122">
        <f t="shared" si="9"/>
        <v>8212000</v>
      </c>
      <c r="Q26" s="123">
        <f t="shared" si="10"/>
        <v>15964297</v>
      </c>
      <c r="R26" s="63">
        <f t="shared" si="11"/>
        <v>-69.458250497017886</v>
      </c>
      <c r="S26" s="64">
        <f t="shared" si="12"/>
        <v>18.618418957300243</v>
      </c>
      <c r="T26" s="63">
        <f>IF(($E26-$E21-$E25)   =0,0,($P26   /($E26-$E21-$E25)   )*100)</f>
        <v>62.14620856667171</v>
      </c>
      <c r="U26" s="65">
        <f>IF(($E26-$E21-$E25)   =0,0,($Q26   /($E26-$E21-$E25)   )*100)</f>
        <v>120.81350840018163</v>
      </c>
      <c r="V26" s="122">
        <f>SUM(V19:V25)</f>
        <v>2898000</v>
      </c>
      <c r="W26" s="123">
        <f>SUM(W19:W25)</f>
        <v>2876000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100000000</v>
      </c>
      <c r="C30" s="118"/>
      <c r="D30" s="118"/>
      <c r="E30" s="118">
        <f>$B30      +$C30      +$D30</f>
        <v>100000000</v>
      </c>
      <c r="F30" s="119">
        <v>100000000</v>
      </c>
      <c r="G30" s="120">
        <v>100000000</v>
      </c>
      <c r="H30" s="119">
        <v>2280000</v>
      </c>
      <c r="I30" s="120">
        <v>2543625</v>
      </c>
      <c r="J30" s="119">
        <v>678000</v>
      </c>
      <c r="K30" s="120">
        <v>98936</v>
      </c>
      <c r="L30" s="119">
        <v>742000</v>
      </c>
      <c r="M30" s="120">
        <v>1425735</v>
      </c>
      <c r="N30" s="119">
        <v>6101000</v>
      </c>
      <c r="O30" s="120">
        <v>6406695</v>
      </c>
      <c r="P30" s="119">
        <f>$H30      +$J30      +$L30      +$N30</f>
        <v>9801000</v>
      </c>
      <c r="Q30" s="120">
        <f>$I30      +$K30      +$M30      +$O30</f>
        <v>10474991</v>
      </c>
      <c r="R30" s="59">
        <f>IF(($L30      =0),0,((($N30      -$L30      )/$L30      )*100))</f>
        <v>722.23719676549865</v>
      </c>
      <c r="S30" s="60">
        <f>IF(($M30      =0),0,((($O30      -$M30      )/$M30      )*100))</f>
        <v>349.36085597954741</v>
      </c>
      <c r="T30" s="59">
        <f>IF(($E30      =0),0,(($P30      /$E30      )*100))</f>
        <v>9.8010000000000002</v>
      </c>
      <c r="U30" s="61">
        <f>IF(($E30      =0),0,(($Q30      /$E30      )*100))</f>
        <v>10.474990999999999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100000000</v>
      </c>
      <c r="C32" s="121">
        <f>SUM(C28:C31)</f>
        <v>0</v>
      </c>
      <c r="D32" s="121"/>
      <c r="E32" s="121">
        <f>$B32      +$C32      +$D32</f>
        <v>100000000</v>
      </c>
      <c r="F32" s="122">
        <f t="shared" ref="F32:O32" si="16">SUM(F28:F31)</f>
        <v>100000000</v>
      </c>
      <c r="G32" s="123">
        <f t="shared" si="16"/>
        <v>100000000</v>
      </c>
      <c r="H32" s="122">
        <f t="shared" si="16"/>
        <v>2280000</v>
      </c>
      <c r="I32" s="123">
        <f t="shared" si="16"/>
        <v>2543625</v>
      </c>
      <c r="J32" s="122">
        <f t="shared" si="16"/>
        <v>678000</v>
      </c>
      <c r="K32" s="123">
        <f t="shared" si="16"/>
        <v>98936</v>
      </c>
      <c r="L32" s="122">
        <f t="shared" si="16"/>
        <v>742000</v>
      </c>
      <c r="M32" s="123">
        <f t="shared" si="16"/>
        <v>1425735</v>
      </c>
      <c r="N32" s="122">
        <f t="shared" si="16"/>
        <v>6101000</v>
      </c>
      <c r="O32" s="123">
        <f t="shared" si="16"/>
        <v>6406695</v>
      </c>
      <c r="P32" s="122">
        <f>$H32      +$J32      +$L32      +$N32</f>
        <v>9801000</v>
      </c>
      <c r="Q32" s="123">
        <f>$I32      +$K32      +$M32      +$O32</f>
        <v>10474991</v>
      </c>
      <c r="R32" s="63">
        <f>IF(($L32      =0),0,((($N32      -$L32      )/$L32      )*100))</f>
        <v>722.23719676549865</v>
      </c>
      <c r="S32" s="64">
        <f>IF(($M32      =0),0,((($O32      -$M32      )/$M32      )*100))</f>
        <v>349.36085597954741</v>
      </c>
      <c r="T32" s="63">
        <f>IF($E32   =0,0,($P32   /$E32   )*100)</f>
        <v>9.8010000000000002</v>
      </c>
      <c r="U32" s="65">
        <f>IF($E32   =0,0,($Q32   /$E32   )*100)</f>
        <v>10.474990999999999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2624000</v>
      </c>
      <c r="C34" s="118"/>
      <c r="D34" s="118"/>
      <c r="E34" s="118">
        <f>$B34      +$C34      +$D34</f>
        <v>2624000</v>
      </c>
      <c r="F34" s="119">
        <v>2624000</v>
      </c>
      <c r="G34" s="120">
        <v>3805000</v>
      </c>
      <c r="H34" s="119">
        <v>656000</v>
      </c>
      <c r="I34" s="120">
        <v>746364</v>
      </c>
      <c r="J34" s="119"/>
      <c r="K34" s="120">
        <v>132711</v>
      </c>
      <c r="L34" s="119">
        <v>1111000</v>
      </c>
      <c r="M34" s="120">
        <v>1061923</v>
      </c>
      <c r="N34" s="119">
        <v>-1000</v>
      </c>
      <c r="O34" s="120">
        <v>676516</v>
      </c>
      <c r="P34" s="119">
        <f>$H34      +$J34      +$L34      +$N34</f>
        <v>1766000</v>
      </c>
      <c r="Q34" s="120">
        <f>$I34      +$K34      +$M34      +$O34</f>
        <v>2617514</v>
      </c>
      <c r="R34" s="59">
        <f>IF(($L34      =0),0,((($N34      -$L34      )/$L34      )*100))</f>
        <v>-100.09000900090008</v>
      </c>
      <c r="S34" s="60">
        <f>IF(($M34      =0),0,((($O34      -$M34      )/$M34      )*100))</f>
        <v>-36.293309401905788</v>
      </c>
      <c r="T34" s="59">
        <f>IF(($E34      =0),0,(($P34      /$E34      )*100))</f>
        <v>67.301829268292678</v>
      </c>
      <c r="U34" s="61">
        <f>IF(($E34      =0),0,(($Q34      /$E34      )*100))</f>
        <v>99.752820121951231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2624000</v>
      </c>
      <c r="C35" s="121">
        <f>C34</f>
        <v>0</v>
      </c>
      <c r="D35" s="121"/>
      <c r="E35" s="121">
        <f>$B35      +$C35      +$D35</f>
        <v>2624000</v>
      </c>
      <c r="F35" s="122">
        <f t="shared" ref="F35:O35" si="17">F34</f>
        <v>2624000</v>
      </c>
      <c r="G35" s="123">
        <f t="shared" si="17"/>
        <v>3805000</v>
      </c>
      <c r="H35" s="122">
        <f t="shared" si="17"/>
        <v>656000</v>
      </c>
      <c r="I35" s="123">
        <f t="shared" si="17"/>
        <v>746364</v>
      </c>
      <c r="J35" s="122">
        <f t="shared" si="17"/>
        <v>0</v>
      </c>
      <c r="K35" s="123">
        <f t="shared" si="17"/>
        <v>132711</v>
      </c>
      <c r="L35" s="122">
        <f t="shared" si="17"/>
        <v>1111000</v>
      </c>
      <c r="M35" s="123">
        <f t="shared" si="17"/>
        <v>1061923</v>
      </c>
      <c r="N35" s="122">
        <f t="shared" si="17"/>
        <v>-1000</v>
      </c>
      <c r="O35" s="123">
        <f t="shared" si="17"/>
        <v>676516</v>
      </c>
      <c r="P35" s="122">
        <f>$H35      +$J35      +$L35      +$N35</f>
        <v>1766000</v>
      </c>
      <c r="Q35" s="123">
        <f>$I35      +$K35      +$M35      +$O35</f>
        <v>2617514</v>
      </c>
      <c r="R35" s="63">
        <f>IF(($L35      =0),0,((($N35      -$L35      )/$L35      )*100))</f>
        <v>-100.09000900090008</v>
      </c>
      <c r="S35" s="64">
        <f>IF(($M35      =0),0,((($O35      -$M35      )/$M35      )*100))</f>
        <v>-36.293309401905788</v>
      </c>
      <c r="T35" s="63">
        <f>IF($E35   =0,0,($P35   /$E35   )*100)</f>
        <v>67.301829268292678</v>
      </c>
      <c r="U35" s="65">
        <f>IF($E35   =0,0,($Q35   /$E35   )*100)</f>
        <v>99.752820121951231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4860000</v>
      </c>
      <c r="C38" s="118">
        <v>1629000</v>
      </c>
      <c r="D38" s="118"/>
      <c r="E38" s="118">
        <f t="shared" si="18"/>
        <v>6489000</v>
      </c>
      <c r="F38" s="119">
        <v>4860000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4860000</v>
      </c>
      <c r="C42" s="121">
        <f>SUM(C37:C41)</f>
        <v>1629000</v>
      </c>
      <c r="D42" s="121"/>
      <c r="E42" s="121">
        <f t="shared" si="18"/>
        <v>6489000</v>
      </c>
      <c r="F42" s="122">
        <f t="shared" ref="F42:O42" si="25">SUM(F37:F41)</f>
        <v>4860000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75000000</v>
      </c>
      <c r="C53" s="118"/>
      <c r="D53" s="118"/>
      <c r="E53" s="118">
        <f t="shared" si="26"/>
        <v>75000000</v>
      </c>
      <c r="F53" s="119">
        <v>75000000</v>
      </c>
      <c r="G53" s="120">
        <v>75000000</v>
      </c>
      <c r="H53" s="119">
        <v>8294000</v>
      </c>
      <c r="I53" s="120">
        <v>8917819</v>
      </c>
      <c r="J53" s="119">
        <v>30001000</v>
      </c>
      <c r="K53" s="120">
        <v>29681271</v>
      </c>
      <c r="L53" s="119">
        <v>14214000</v>
      </c>
      <c r="M53" s="120">
        <v>6340369</v>
      </c>
      <c r="N53" s="119">
        <v>22491000</v>
      </c>
      <c r="O53" s="120">
        <v>30060926</v>
      </c>
      <c r="P53" s="119">
        <f t="shared" si="27"/>
        <v>75000000</v>
      </c>
      <c r="Q53" s="120">
        <f t="shared" si="28"/>
        <v>75000385</v>
      </c>
      <c r="R53" s="59">
        <f t="shared" si="29"/>
        <v>58.231321232587582</v>
      </c>
      <c r="S53" s="60">
        <f t="shared" si="30"/>
        <v>374.11950313932834</v>
      </c>
      <c r="T53" s="59">
        <f t="shared" si="31"/>
        <v>100</v>
      </c>
      <c r="U53" s="61">
        <f t="shared" si="32"/>
        <v>100.00051333333333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75000000</v>
      </c>
      <c r="C55" s="121">
        <f>SUM(C44:C54)</f>
        <v>0</v>
      </c>
      <c r="D55" s="121"/>
      <c r="E55" s="121">
        <f t="shared" si="26"/>
        <v>75000000</v>
      </c>
      <c r="F55" s="122">
        <f t="shared" ref="F55:O55" si="33">SUM(F44:F54)</f>
        <v>75000000</v>
      </c>
      <c r="G55" s="123">
        <f t="shared" si="33"/>
        <v>75000000</v>
      </c>
      <c r="H55" s="122">
        <f t="shared" si="33"/>
        <v>8294000</v>
      </c>
      <c r="I55" s="123">
        <f t="shared" si="33"/>
        <v>8917819</v>
      </c>
      <c r="J55" s="122">
        <f t="shared" si="33"/>
        <v>30001000</v>
      </c>
      <c r="K55" s="123">
        <f t="shared" si="33"/>
        <v>29681271</v>
      </c>
      <c r="L55" s="122">
        <f t="shared" si="33"/>
        <v>14214000</v>
      </c>
      <c r="M55" s="123">
        <f t="shared" si="33"/>
        <v>6340369</v>
      </c>
      <c r="N55" s="122">
        <f t="shared" si="33"/>
        <v>22491000</v>
      </c>
      <c r="O55" s="123">
        <f t="shared" si="33"/>
        <v>30060926</v>
      </c>
      <c r="P55" s="122">
        <f t="shared" si="27"/>
        <v>75000000</v>
      </c>
      <c r="Q55" s="123">
        <f t="shared" si="28"/>
        <v>75000385</v>
      </c>
      <c r="R55" s="63">
        <f t="shared" si="29"/>
        <v>58.231321232587582</v>
      </c>
      <c r="S55" s="64">
        <f t="shared" si="30"/>
        <v>374.11950313932834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100.00051333333333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230198000</v>
      </c>
      <c r="C69" s="130">
        <f>SUM(C9:C16,C19:C25,C28:C31,C34,C37:C41,C44:C54,C57:C60,C63:C67)</f>
        <v>1629000</v>
      </c>
      <c r="D69" s="130"/>
      <c r="E69" s="130">
        <f t="shared" si="35"/>
        <v>231827000</v>
      </c>
      <c r="F69" s="131">
        <f t="shared" ref="F69:O69" si="43">SUM(F9:F16,F19:F25,F28:F31,F34,F37:F41,F44:F54,F57:F60,F63:F67)</f>
        <v>230198000</v>
      </c>
      <c r="G69" s="132">
        <f t="shared" si="43"/>
        <v>224019000</v>
      </c>
      <c r="H69" s="131">
        <f t="shared" si="43"/>
        <v>21759000</v>
      </c>
      <c r="I69" s="132">
        <f t="shared" si="43"/>
        <v>18606471</v>
      </c>
      <c r="J69" s="131">
        <f t="shared" si="43"/>
        <v>39946000</v>
      </c>
      <c r="K69" s="132">
        <f t="shared" si="43"/>
        <v>46497850</v>
      </c>
      <c r="L69" s="131">
        <f t="shared" si="43"/>
        <v>20482000</v>
      </c>
      <c r="M69" s="132">
        <f t="shared" si="43"/>
        <v>17148454</v>
      </c>
      <c r="N69" s="131">
        <f t="shared" si="43"/>
        <v>39956000</v>
      </c>
      <c r="O69" s="132">
        <f t="shared" si="43"/>
        <v>65201283</v>
      </c>
      <c r="P69" s="131">
        <f t="shared" si="36"/>
        <v>122143000</v>
      </c>
      <c r="Q69" s="132">
        <f t="shared" si="37"/>
        <v>147454058</v>
      </c>
      <c r="R69" s="72">
        <f t="shared" si="38"/>
        <v>95.078605604921393</v>
      </c>
      <c r="S69" s="73">
        <f t="shared" si="39"/>
        <v>280.21668308991588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54.812464660425967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66.170966352237954</v>
      </c>
      <c r="V69" s="131">
        <f>SUM(V9:V16,V19:V25,V28:V31,V34,V37:V41,V44:V54,V57:V60,V63:V67)</f>
        <v>2898000</v>
      </c>
      <c r="W69" s="132">
        <f>SUM(W9:W16,W19:W25,W28:W31,W34,W37:W41,W44:W54,W57:W60,W63:W67)</f>
        <v>2876000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242657000</v>
      </c>
      <c r="C71" s="118"/>
      <c r="D71" s="118"/>
      <c r="E71" s="118">
        <f>$B71      +$C71      +$D71</f>
        <v>242657000</v>
      </c>
      <c r="F71" s="119">
        <v>242657000</v>
      </c>
      <c r="G71" s="120">
        <v>242657000</v>
      </c>
      <c r="H71" s="119">
        <v>47726000</v>
      </c>
      <c r="I71" s="120">
        <v>48540343</v>
      </c>
      <c r="J71" s="119">
        <v>73801000</v>
      </c>
      <c r="K71" s="120">
        <v>78055596</v>
      </c>
      <c r="L71" s="119">
        <v>34430000</v>
      </c>
      <c r="M71" s="120">
        <v>32777383</v>
      </c>
      <c r="N71" s="119">
        <v>86700000</v>
      </c>
      <c r="O71" s="120">
        <v>94083482</v>
      </c>
      <c r="P71" s="119">
        <f>$H71      +$J71      +$L71      +$N71</f>
        <v>242657000</v>
      </c>
      <c r="Q71" s="120">
        <f>$I71      +$K71      +$M71      +$O71</f>
        <v>253456804</v>
      </c>
      <c r="R71" s="59">
        <f>IF(($L71      =0),0,((($N71      -$L71      )/$L71      )*100))</f>
        <v>151.81527737438282</v>
      </c>
      <c r="S71" s="60">
        <f>IF(($M71      =0),0,((($O71      -$M71      )/$M71      )*100))</f>
        <v>187.03780896723816</v>
      </c>
      <c r="T71" s="59">
        <f>IF(($E71      =0),0,(($P71      /$E71      )*100))</f>
        <v>100</v>
      </c>
      <c r="U71" s="61">
        <f>IF(($E71      =0),0,(($Q71      /$E71      )*100))</f>
        <v>104.45064597353466</v>
      </c>
      <c r="V71" s="119">
        <v>6453000</v>
      </c>
      <c r="W71" s="120">
        <v>6452000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242657000</v>
      </c>
      <c r="C73" s="127">
        <f>SUM(C71:C72)</f>
        <v>0</v>
      </c>
      <c r="D73" s="127"/>
      <c r="E73" s="127">
        <f>$B73      +$C73      +$D73</f>
        <v>242657000</v>
      </c>
      <c r="F73" s="128">
        <f t="shared" ref="F73:O73" si="44">SUM(F71:F72)</f>
        <v>242657000</v>
      </c>
      <c r="G73" s="129">
        <f t="shared" si="44"/>
        <v>242657000</v>
      </c>
      <c r="H73" s="128">
        <f t="shared" si="44"/>
        <v>47726000</v>
      </c>
      <c r="I73" s="129">
        <f t="shared" si="44"/>
        <v>48540343</v>
      </c>
      <c r="J73" s="128">
        <f t="shared" si="44"/>
        <v>73801000</v>
      </c>
      <c r="K73" s="129">
        <f t="shared" si="44"/>
        <v>78055596</v>
      </c>
      <c r="L73" s="128">
        <f t="shared" si="44"/>
        <v>34430000</v>
      </c>
      <c r="M73" s="129">
        <f t="shared" si="44"/>
        <v>32777383</v>
      </c>
      <c r="N73" s="128">
        <f t="shared" si="44"/>
        <v>86700000</v>
      </c>
      <c r="O73" s="129">
        <f t="shared" si="44"/>
        <v>94083482</v>
      </c>
      <c r="P73" s="128">
        <f>$H73      +$J73      +$L73      +$N73</f>
        <v>242657000</v>
      </c>
      <c r="Q73" s="129">
        <f>$I73      +$K73      +$M73      +$O73</f>
        <v>253456804</v>
      </c>
      <c r="R73" s="68">
        <f>IF(($L73      =0),0,((($N73      -$L73      )/$L73      )*100))</f>
        <v>151.81527737438282</v>
      </c>
      <c r="S73" s="69">
        <f>IF(($M73      =0),0,((($O73      -$M73      )/$M73      )*100))</f>
        <v>187.03780896723816</v>
      </c>
      <c r="T73" s="68">
        <f>IF(($E71      =0),0,(($P71      /$E71      )*100))</f>
        <v>100</v>
      </c>
      <c r="U73" s="70">
        <f>IF($E71   =0,0,($Q71   /$E71 )*100)</f>
        <v>104.45064597353466</v>
      </c>
      <c r="V73" s="128">
        <f>SUM(V71:V72)</f>
        <v>6453000</v>
      </c>
      <c r="W73" s="129">
        <f>SUM(W71:W72)</f>
        <v>6452000</v>
      </c>
    </row>
    <row r="74" spans="1:23" ht="12.95" customHeight="1" x14ac:dyDescent="0.2">
      <c r="A74" s="71" t="s">
        <v>89</v>
      </c>
      <c r="B74" s="130">
        <f>SUM(B71:B72)</f>
        <v>242657000</v>
      </c>
      <c r="C74" s="130">
        <f>SUM(C71:C72)</f>
        <v>0</v>
      </c>
      <c r="D74" s="130"/>
      <c r="E74" s="130">
        <f>$B74      +$C74      +$D74</f>
        <v>242657000</v>
      </c>
      <c r="F74" s="131">
        <f t="shared" ref="F74:O74" si="45">SUM(F71:F72)</f>
        <v>242657000</v>
      </c>
      <c r="G74" s="132">
        <f t="shared" si="45"/>
        <v>242657000</v>
      </c>
      <c r="H74" s="131">
        <f t="shared" si="45"/>
        <v>47726000</v>
      </c>
      <c r="I74" s="132">
        <f t="shared" si="45"/>
        <v>48540343</v>
      </c>
      <c r="J74" s="131">
        <f t="shared" si="45"/>
        <v>73801000</v>
      </c>
      <c r="K74" s="132">
        <f t="shared" si="45"/>
        <v>78055596</v>
      </c>
      <c r="L74" s="131">
        <f t="shared" si="45"/>
        <v>34430000</v>
      </c>
      <c r="M74" s="132">
        <f t="shared" si="45"/>
        <v>32777383</v>
      </c>
      <c r="N74" s="131">
        <f t="shared" si="45"/>
        <v>86700000</v>
      </c>
      <c r="O74" s="132">
        <f t="shared" si="45"/>
        <v>94083482</v>
      </c>
      <c r="P74" s="131">
        <f>$H74      +$J74      +$L74      +$N74</f>
        <v>242657000</v>
      </c>
      <c r="Q74" s="132">
        <f>$I74      +$K74      +$M74      +$O74</f>
        <v>253456804</v>
      </c>
      <c r="R74" s="72">
        <f>IF(($L74      =0),0,((($N74      -$L74      )/$L74      )*100))</f>
        <v>151.81527737438282</v>
      </c>
      <c r="S74" s="73">
        <f>IF(($M74      =0),0,((($O74      -$M74      )/$M74      )*100))</f>
        <v>187.03780896723816</v>
      </c>
      <c r="T74" s="72">
        <f>IF(($E71      =0),0,(($P71      /$E71      )*100))</f>
        <v>100</v>
      </c>
      <c r="U74" s="76">
        <f>IF($E71   =0,0,($Q71   /$E71 )*100)</f>
        <v>104.45064597353466</v>
      </c>
      <c r="V74" s="131">
        <f>SUM(V71:V72)</f>
        <v>6453000</v>
      </c>
      <c r="W74" s="132">
        <f>SUM(W71:W72)</f>
        <v>6452000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472855000</v>
      </c>
      <c r="C75" s="130">
        <f>SUM(C9:C16,C19:C25,C28:C31,C34,C37:C41,C44:C54,C57:C60,C63:C67,C71:C72)</f>
        <v>1629000</v>
      </c>
      <c r="D75" s="130"/>
      <c r="E75" s="130">
        <f>$B75      +$C75      +$D75</f>
        <v>474484000</v>
      </c>
      <c r="F75" s="131">
        <f t="shared" ref="F75:O75" si="46">SUM(F9:F16,F19:F25,F28:F31,F34,F37:F41,F44:F54,F57:F60,F63:F67,F71:F72)</f>
        <v>472855000</v>
      </c>
      <c r="G75" s="132">
        <f t="shared" si="46"/>
        <v>466676000</v>
      </c>
      <c r="H75" s="131">
        <f t="shared" si="46"/>
        <v>69485000</v>
      </c>
      <c r="I75" s="132">
        <f t="shared" si="46"/>
        <v>67146814</v>
      </c>
      <c r="J75" s="131">
        <f t="shared" si="46"/>
        <v>113747000</v>
      </c>
      <c r="K75" s="132">
        <f t="shared" si="46"/>
        <v>124553446</v>
      </c>
      <c r="L75" s="131">
        <f t="shared" si="46"/>
        <v>54912000</v>
      </c>
      <c r="M75" s="132">
        <f t="shared" si="46"/>
        <v>49925837</v>
      </c>
      <c r="N75" s="131">
        <f t="shared" si="46"/>
        <v>126656000</v>
      </c>
      <c r="O75" s="132">
        <f t="shared" si="46"/>
        <v>159284765</v>
      </c>
      <c r="P75" s="131">
        <f>$H75      +$J75      +$L75      +$N75</f>
        <v>364800000</v>
      </c>
      <c r="Q75" s="132">
        <f>$I75      +$K75      +$M75      +$O75</f>
        <v>400910862</v>
      </c>
      <c r="R75" s="72">
        <f>IF(($L75      =0),0,((($N75      -$L75      )/$L75      )*100))</f>
        <v>130.65268065268066</v>
      </c>
      <c r="S75" s="73">
        <f>IF(($M75      =0),0,((($O75      -$M75      )/$M75      )*100))</f>
        <v>219.04275335434039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78.368188702349116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86.125707472690365</v>
      </c>
      <c r="V75" s="131">
        <f>SUM(V9:V16,V19:V25,V28:V31,V34,V37:V41,V44:V54,V57:V60,V63:V67,V71:V72)</f>
        <v>9351000</v>
      </c>
      <c r="W75" s="132">
        <f>SUM(W9:W16,W19:W25,W28:W31,W34,W37:W41,W44:W54,W57:W60,W63:W67,W71:W72)</f>
        <v>9328000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45sQN1e4ca+vKFmcaVBO9O28aEHkp8xcyLMakgHHi+QiNiUhHGP5O5TBPb2jZwuUw8GpJ27cV3MnnL6/VQ4nag==" saltValue="Z6XhZpaKReBXQcqz7DCqY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1361000</v>
      </c>
      <c r="I10" s="120">
        <v>1361149</v>
      </c>
      <c r="J10" s="119">
        <v>1064000</v>
      </c>
      <c r="K10" s="120">
        <v>1063965</v>
      </c>
      <c r="L10" s="119">
        <v>470000</v>
      </c>
      <c r="M10" s="120">
        <v>459477</v>
      </c>
      <c r="N10" s="119">
        <v>68000</v>
      </c>
      <c r="O10" s="120">
        <v>115410</v>
      </c>
      <c r="P10" s="119">
        <f t="shared" ref="P10:P17" si="1">$H10      +$J10      +$L10      +$N10</f>
        <v>2963000</v>
      </c>
      <c r="Q10" s="120">
        <f t="shared" ref="Q10:Q17" si="2">$I10      +$K10      +$M10      +$O10</f>
        <v>3000001</v>
      </c>
      <c r="R10" s="59">
        <f t="shared" ref="R10:R17" si="3">IF(($L10      =0),0,((($N10      -$L10      )/$L10      )*100))</f>
        <v>-85.531914893617028</v>
      </c>
      <c r="S10" s="60">
        <f t="shared" ref="S10:S17" si="4">IF(($M10      =0),0,((($O10      -$M10      )/$M10      )*100))</f>
        <v>-74.882311845859533</v>
      </c>
      <c r="T10" s="59">
        <f t="shared" ref="T10:T17" si="5">IF(($E10      =0),0,(($P10      /$E10      )*100))</f>
        <v>98.766666666666666</v>
      </c>
      <c r="U10" s="61">
        <f t="shared" ref="U10:U17" si="6">IF(($E10      =0),0,(($Q10      /$E10      )*100))</f>
        <v>100.00003333333333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1361000</v>
      </c>
      <c r="I17" s="123">
        <f t="shared" si="7"/>
        <v>1361149</v>
      </c>
      <c r="J17" s="122">
        <f t="shared" si="7"/>
        <v>1064000</v>
      </c>
      <c r="K17" s="123">
        <f t="shared" si="7"/>
        <v>1063965</v>
      </c>
      <c r="L17" s="122">
        <f t="shared" si="7"/>
        <v>470000</v>
      </c>
      <c r="M17" s="123">
        <f t="shared" si="7"/>
        <v>459477</v>
      </c>
      <c r="N17" s="122">
        <f t="shared" si="7"/>
        <v>68000</v>
      </c>
      <c r="O17" s="123">
        <f t="shared" si="7"/>
        <v>115410</v>
      </c>
      <c r="P17" s="122">
        <f t="shared" si="1"/>
        <v>2963000</v>
      </c>
      <c r="Q17" s="123">
        <f t="shared" si="2"/>
        <v>3000001</v>
      </c>
      <c r="R17" s="63">
        <f t="shared" si="3"/>
        <v>-85.531914893617028</v>
      </c>
      <c r="S17" s="64">
        <f t="shared" si="4"/>
        <v>-74.882311845859533</v>
      </c>
      <c r="T17" s="63">
        <f>IF((SUM($E9:$E14))=0,0,(P17/(SUM($E9:$E14))*100))</f>
        <v>98.766666666666666</v>
      </c>
      <c r="U17" s="65">
        <f>IF((SUM($E9:$E14))=0,0,(Q17/(SUM($E9:$E14))*100))</f>
        <v>100.00003333333333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2204000</v>
      </c>
      <c r="C34" s="118"/>
      <c r="D34" s="118"/>
      <c r="E34" s="118">
        <f>$B34      +$C34      +$D34</f>
        <v>2204000</v>
      </c>
      <c r="F34" s="119">
        <v>2204000</v>
      </c>
      <c r="G34" s="120">
        <v>2204000</v>
      </c>
      <c r="H34" s="119">
        <v>550000</v>
      </c>
      <c r="I34" s="120">
        <v>2204000</v>
      </c>
      <c r="J34" s="119"/>
      <c r="K34" s="120"/>
      <c r="L34" s="119"/>
      <c r="M34" s="120"/>
      <c r="N34" s="119"/>
      <c r="O34" s="120"/>
      <c r="P34" s="119">
        <f>$H34      +$J34      +$L34      +$N34</f>
        <v>550000</v>
      </c>
      <c r="Q34" s="120">
        <f>$I34      +$K34      +$M34      +$O34</f>
        <v>2204000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24.954627949183301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2204000</v>
      </c>
      <c r="C35" s="121">
        <f>C34</f>
        <v>0</v>
      </c>
      <c r="D35" s="121"/>
      <c r="E35" s="121">
        <f>$B35      +$C35      +$D35</f>
        <v>2204000</v>
      </c>
      <c r="F35" s="122">
        <f t="shared" ref="F35:O35" si="17">F34</f>
        <v>2204000</v>
      </c>
      <c r="G35" s="123">
        <f t="shared" si="17"/>
        <v>2204000</v>
      </c>
      <c r="H35" s="122">
        <f t="shared" si="17"/>
        <v>550000</v>
      </c>
      <c r="I35" s="123">
        <f t="shared" si="17"/>
        <v>2204000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550000</v>
      </c>
      <c r="Q35" s="123">
        <f>$I35      +$K35      +$M35      +$O35</f>
        <v>2204000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24.954627949183301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12624000</v>
      </c>
      <c r="C37" s="118"/>
      <c r="D37" s="118"/>
      <c r="E37" s="118">
        <f t="shared" ref="E37:E42" si="18">$B37      +$C37      +$D37</f>
        <v>12624000</v>
      </c>
      <c r="F37" s="119">
        <v>12624000</v>
      </c>
      <c r="G37" s="120">
        <v>12624000</v>
      </c>
      <c r="H37" s="119">
        <v>854000</v>
      </c>
      <c r="I37" s="120">
        <v>4564617</v>
      </c>
      <c r="J37" s="119">
        <v>2458000</v>
      </c>
      <c r="K37" s="120">
        <v>1685170</v>
      </c>
      <c r="L37" s="119">
        <v>4438000</v>
      </c>
      <c r="M37" s="120">
        <v>3180840</v>
      </c>
      <c r="N37" s="119">
        <v>3654000</v>
      </c>
      <c r="O37" s="120">
        <v>1973738</v>
      </c>
      <c r="P37" s="119">
        <f t="shared" ref="P37:P42" si="19">$H37      +$J37      +$L37      +$N37</f>
        <v>11404000</v>
      </c>
      <c r="Q37" s="120">
        <f t="shared" ref="Q37:Q42" si="20">$I37      +$K37      +$M37      +$O37</f>
        <v>11404365</v>
      </c>
      <c r="R37" s="59">
        <f t="shared" ref="R37:R42" si="21">IF(($L37      =0),0,((($N37      -$L37      )/$L37      )*100))</f>
        <v>-17.665615141955836</v>
      </c>
      <c r="S37" s="60">
        <f t="shared" ref="S37:S42" si="22">IF(($M37      =0),0,((($O37      -$M37      )/$M37      )*100))</f>
        <v>-37.94915808402812</v>
      </c>
      <c r="T37" s="59">
        <f t="shared" ref="T37:T42" si="23">IF(($E37      =0),0,(($P37      /$E37      )*100))</f>
        <v>90.335868187579223</v>
      </c>
      <c r="U37" s="61">
        <f t="shared" ref="U37:U42" si="24">IF(($E37      =0),0,(($Q37      /$E37      )*100))</f>
        <v>90.338759505703422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/>
      <c r="J40" s="119">
        <v>1515000</v>
      </c>
      <c r="K40" s="120">
        <v>694198</v>
      </c>
      <c r="L40" s="119">
        <v>698000</v>
      </c>
      <c r="M40" s="120">
        <v>698003</v>
      </c>
      <c r="N40" s="119">
        <v>538000</v>
      </c>
      <c r="O40" s="120">
        <v>1607799</v>
      </c>
      <c r="P40" s="119">
        <f t="shared" si="19"/>
        <v>2751000</v>
      </c>
      <c r="Q40" s="120">
        <f t="shared" si="20"/>
        <v>3000000</v>
      </c>
      <c r="R40" s="59">
        <f t="shared" si="21"/>
        <v>-22.922636103151863</v>
      </c>
      <c r="S40" s="60">
        <f t="shared" si="22"/>
        <v>130.34270626344014</v>
      </c>
      <c r="T40" s="59">
        <f t="shared" si="23"/>
        <v>91.7</v>
      </c>
      <c r="U40" s="61">
        <f t="shared" si="24"/>
        <v>100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15624000</v>
      </c>
      <c r="C42" s="121">
        <f>SUM(C37:C41)</f>
        <v>0</v>
      </c>
      <c r="D42" s="121"/>
      <c r="E42" s="121">
        <f t="shared" si="18"/>
        <v>15624000</v>
      </c>
      <c r="F42" s="122">
        <f t="shared" ref="F42:O42" si="25">SUM(F37:F41)</f>
        <v>15624000</v>
      </c>
      <c r="G42" s="123">
        <f t="shared" si="25"/>
        <v>15624000</v>
      </c>
      <c r="H42" s="122">
        <f t="shared" si="25"/>
        <v>854000</v>
      </c>
      <c r="I42" s="123">
        <f t="shared" si="25"/>
        <v>4564617</v>
      </c>
      <c r="J42" s="122">
        <f t="shared" si="25"/>
        <v>3973000</v>
      </c>
      <c r="K42" s="123">
        <f t="shared" si="25"/>
        <v>2379368</v>
      </c>
      <c r="L42" s="122">
        <f t="shared" si="25"/>
        <v>5136000</v>
      </c>
      <c r="M42" s="123">
        <f t="shared" si="25"/>
        <v>3878843</v>
      </c>
      <c r="N42" s="122">
        <f t="shared" si="25"/>
        <v>4192000</v>
      </c>
      <c r="O42" s="123">
        <f t="shared" si="25"/>
        <v>3581537</v>
      </c>
      <c r="P42" s="122">
        <f t="shared" si="19"/>
        <v>14155000</v>
      </c>
      <c r="Q42" s="123">
        <f t="shared" si="20"/>
        <v>14404365</v>
      </c>
      <c r="R42" s="63">
        <f t="shared" si="21"/>
        <v>-18.380062305295951</v>
      </c>
      <c r="S42" s="64">
        <f t="shared" si="22"/>
        <v>-7.6648113883444111</v>
      </c>
      <c r="T42" s="63">
        <f>IF((+$E37+$E40) =0,0,(P42   /(+$E37+$E40) )*100)</f>
        <v>90.597798259088577</v>
      </c>
      <c r="U42" s="65">
        <f>IF((+$E37+$E40) =0,0,(Q42   /(+$E37+$E40) )*100)</f>
        <v>92.19383640552995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20828000</v>
      </c>
      <c r="C69" s="130">
        <f>SUM(C9:C16,C19:C25,C28:C31,C34,C37:C41,C44:C54,C57:C60,C63:C67)</f>
        <v>0</v>
      </c>
      <c r="D69" s="130"/>
      <c r="E69" s="130">
        <f t="shared" si="35"/>
        <v>20828000</v>
      </c>
      <c r="F69" s="131">
        <f t="shared" ref="F69:O69" si="43">SUM(F9:F16,F19:F25,F28:F31,F34,F37:F41,F44:F54,F57:F60,F63:F67)</f>
        <v>20828000</v>
      </c>
      <c r="G69" s="132">
        <f t="shared" si="43"/>
        <v>20828000</v>
      </c>
      <c r="H69" s="131">
        <f t="shared" si="43"/>
        <v>2765000</v>
      </c>
      <c r="I69" s="132">
        <f t="shared" si="43"/>
        <v>8129766</v>
      </c>
      <c r="J69" s="131">
        <f t="shared" si="43"/>
        <v>5037000</v>
      </c>
      <c r="K69" s="132">
        <f t="shared" si="43"/>
        <v>3443333</v>
      </c>
      <c r="L69" s="131">
        <f t="shared" si="43"/>
        <v>5606000</v>
      </c>
      <c r="M69" s="132">
        <f t="shared" si="43"/>
        <v>4338320</v>
      </c>
      <c r="N69" s="131">
        <f t="shared" si="43"/>
        <v>4260000</v>
      </c>
      <c r="O69" s="132">
        <f t="shared" si="43"/>
        <v>3696947</v>
      </c>
      <c r="P69" s="131">
        <f t="shared" si="36"/>
        <v>17668000</v>
      </c>
      <c r="Q69" s="132">
        <f t="shared" si="37"/>
        <v>19608366</v>
      </c>
      <c r="R69" s="72">
        <f t="shared" si="38"/>
        <v>-24.00998929718159</v>
      </c>
      <c r="S69" s="73">
        <f t="shared" si="39"/>
        <v>-14.783902524479522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84.828115997695406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94.144257729978875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18934000</v>
      </c>
      <c r="C71" s="118"/>
      <c r="D71" s="118"/>
      <c r="E71" s="118">
        <f>$B71      +$C71      +$D71</f>
        <v>18934000</v>
      </c>
      <c r="F71" s="119">
        <v>18934000</v>
      </c>
      <c r="G71" s="120">
        <v>18934000</v>
      </c>
      <c r="H71" s="119">
        <v>3745000</v>
      </c>
      <c r="I71" s="120">
        <v>4183082</v>
      </c>
      <c r="J71" s="119">
        <v>10178000</v>
      </c>
      <c r="K71" s="120">
        <v>11555986</v>
      </c>
      <c r="L71" s="119">
        <v>4643000</v>
      </c>
      <c r="M71" s="120">
        <v>3053354</v>
      </c>
      <c r="N71" s="119">
        <v>368000</v>
      </c>
      <c r="O71" s="120">
        <v>5684217</v>
      </c>
      <c r="P71" s="119">
        <f>$H71      +$J71      +$L71      +$N71</f>
        <v>18934000</v>
      </c>
      <c r="Q71" s="120">
        <f>$I71      +$K71      +$M71      +$O71</f>
        <v>24476639</v>
      </c>
      <c r="R71" s="59">
        <f>IF(($L71      =0),0,((($N71      -$L71      )/$L71      )*100))</f>
        <v>-92.074090027999134</v>
      </c>
      <c r="S71" s="60">
        <f>IF(($M71      =0),0,((($O71      -$M71      )/$M71      )*100))</f>
        <v>86.163052171480942</v>
      </c>
      <c r="T71" s="59">
        <f>IF(($E71      =0),0,(($P71      /$E71      )*100))</f>
        <v>100</v>
      </c>
      <c r="U71" s="61">
        <f>IF(($E71      =0),0,(($Q71      /$E71      )*100))</f>
        <v>129.2734710045421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18934000</v>
      </c>
      <c r="C73" s="127">
        <f>SUM(C71:C72)</f>
        <v>0</v>
      </c>
      <c r="D73" s="127"/>
      <c r="E73" s="127">
        <f>$B73      +$C73      +$D73</f>
        <v>18934000</v>
      </c>
      <c r="F73" s="128">
        <f t="shared" ref="F73:O73" si="44">SUM(F71:F72)</f>
        <v>18934000</v>
      </c>
      <c r="G73" s="129">
        <f t="shared" si="44"/>
        <v>18934000</v>
      </c>
      <c r="H73" s="128">
        <f t="shared" si="44"/>
        <v>3745000</v>
      </c>
      <c r="I73" s="129">
        <f t="shared" si="44"/>
        <v>4183082</v>
      </c>
      <c r="J73" s="128">
        <f t="shared" si="44"/>
        <v>10178000</v>
      </c>
      <c r="K73" s="129">
        <f t="shared" si="44"/>
        <v>11555986</v>
      </c>
      <c r="L73" s="128">
        <f t="shared" si="44"/>
        <v>4643000</v>
      </c>
      <c r="M73" s="129">
        <f t="shared" si="44"/>
        <v>3053354</v>
      </c>
      <c r="N73" s="128">
        <f t="shared" si="44"/>
        <v>368000</v>
      </c>
      <c r="O73" s="129">
        <f t="shared" si="44"/>
        <v>5684217</v>
      </c>
      <c r="P73" s="128">
        <f>$H73      +$J73      +$L73      +$N73</f>
        <v>18934000</v>
      </c>
      <c r="Q73" s="129">
        <f>$I73      +$K73      +$M73      +$O73</f>
        <v>24476639</v>
      </c>
      <c r="R73" s="68">
        <f>IF(($L73      =0),0,((($N73      -$L73      )/$L73      )*100))</f>
        <v>-92.074090027999134</v>
      </c>
      <c r="S73" s="69">
        <f>IF(($M73      =0),0,((($O73      -$M73      )/$M73      )*100))</f>
        <v>86.163052171480942</v>
      </c>
      <c r="T73" s="68">
        <f>IF(($E71      =0),0,(($P71      /$E71      )*100))</f>
        <v>100</v>
      </c>
      <c r="U73" s="70">
        <f>IF($E71   =0,0,($Q71   /$E71 )*100)</f>
        <v>129.2734710045421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18934000</v>
      </c>
      <c r="C74" s="130">
        <f>SUM(C71:C72)</f>
        <v>0</v>
      </c>
      <c r="D74" s="130"/>
      <c r="E74" s="130">
        <f>$B74      +$C74      +$D74</f>
        <v>18934000</v>
      </c>
      <c r="F74" s="131">
        <f t="shared" ref="F74:O74" si="45">SUM(F71:F72)</f>
        <v>18934000</v>
      </c>
      <c r="G74" s="132">
        <f t="shared" si="45"/>
        <v>18934000</v>
      </c>
      <c r="H74" s="131">
        <f t="shared" si="45"/>
        <v>3745000</v>
      </c>
      <c r="I74" s="132">
        <f t="shared" si="45"/>
        <v>4183082</v>
      </c>
      <c r="J74" s="131">
        <f t="shared" si="45"/>
        <v>10178000</v>
      </c>
      <c r="K74" s="132">
        <f t="shared" si="45"/>
        <v>11555986</v>
      </c>
      <c r="L74" s="131">
        <f t="shared" si="45"/>
        <v>4643000</v>
      </c>
      <c r="M74" s="132">
        <f t="shared" si="45"/>
        <v>3053354</v>
      </c>
      <c r="N74" s="131">
        <f t="shared" si="45"/>
        <v>368000</v>
      </c>
      <c r="O74" s="132">
        <f t="shared" si="45"/>
        <v>5684217</v>
      </c>
      <c r="P74" s="131">
        <f>$H74      +$J74      +$L74      +$N74</f>
        <v>18934000</v>
      </c>
      <c r="Q74" s="132">
        <f>$I74      +$K74      +$M74      +$O74</f>
        <v>24476639</v>
      </c>
      <c r="R74" s="72">
        <f>IF(($L74      =0),0,((($N74      -$L74      )/$L74      )*100))</f>
        <v>-92.074090027999134</v>
      </c>
      <c r="S74" s="73">
        <f>IF(($M74      =0),0,((($O74      -$M74      )/$M74      )*100))</f>
        <v>86.163052171480942</v>
      </c>
      <c r="T74" s="72">
        <f>IF(($E71      =0),0,(($P71      /$E71      )*100))</f>
        <v>100</v>
      </c>
      <c r="U74" s="76">
        <f>IF($E71   =0,0,($Q71   /$E71 )*100)</f>
        <v>129.2734710045421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39762000</v>
      </c>
      <c r="C75" s="130">
        <f>SUM(C9:C16,C19:C25,C28:C31,C34,C37:C41,C44:C54,C57:C60,C63:C67,C71:C72)</f>
        <v>0</v>
      </c>
      <c r="D75" s="130"/>
      <c r="E75" s="130">
        <f>$B75      +$C75      +$D75</f>
        <v>39762000</v>
      </c>
      <c r="F75" s="131">
        <f t="shared" ref="F75:O75" si="46">SUM(F9:F16,F19:F25,F28:F31,F34,F37:F41,F44:F54,F57:F60,F63:F67,F71:F72)</f>
        <v>39762000</v>
      </c>
      <c r="G75" s="132">
        <f t="shared" si="46"/>
        <v>39762000</v>
      </c>
      <c r="H75" s="131">
        <f t="shared" si="46"/>
        <v>6510000</v>
      </c>
      <c r="I75" s="132">
        <f t="shared" si="46"/>
        <v>12312848</v>
      </c>
      <c r="J75" s="131">
        <f t="shared" si="46"/>
        <v>15215000</v>
      </c>
      <c r="K75" s="132">
        <f t="shared" si="46"/>
        <v>14999319</v>
      </c>
      <c r="L75" s="131">
        <f t="shared" si="46"/>
        <v>10249000</v>
      </c>
      <c r="M75" s="132">
        <f t="shared" si="46"/>
        <v>7391674</v>
      </c>
      <c r="N75" s="131">
        <f t="shared" si="46"/>
        <v>4628000</v>
      </c>
      <c r="O75" s="132">
        <f t="shared" si="46"/>
        <v>9381164</v>
      </c>
      <c r="P75" s="131">
        <f>$H75      +$J75      +$L75      +$N75</f>
        <v>36602000</v>
      </c>
      <c r="Q75" s="132">
        <f>$I75      +$K75      +$M75      +$O75</f>
        <v>44085005</v>
      </c>
      <c r="R75" s="72">
        <f>IF(($L75      =0),0,((($N75      -$L75      )/$L75      )*100))</f>
        <v>-54.844375060981555</v>
      </c>
      <c r="S75" s="73">
        <f>IF(($M75      =0),0,((($O75      -$M75      )/$M75      )*100))</f>
        <v>26.915283330947766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92.05271364619486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110.87220210250995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8lj0iW+hX4FQyHXhKJ6aDjXKclC+Jbqs34rLP3BeesvfOixYilkT4HxeSxOKpyPcebaBv1qkpyAPTghhrZ8zA==" saltValue="sV2Sn8lci8aJi73bFY7/8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1891000</v>
      </c>
      <c r="I10" s="120">
        <v>1077552</v>
      </c>
      <c r="J10" s="119">
        <v>104000</v>
      </c>
      <c r="K10" s="120">
        <v>220867</v>
      </c>
      <c r="L10" s="119"/>
      <c r="M10" s="120">
        <v>328560</v>
      </c>
      <c r="N10" s="119"/>
      <c r="O10" s="120">
        <v>153938</v>
      </c>
      <c r="P10" s="119">
        <f t="shared" ref="P10:P17" si="1">$H10      +$J10      +$L10      +$N10</f>
        <v>1995000</v>
      </c>
      <c r="Q10" s="120">
        <f t="shared" ref="Q10:Q17" si="2">$I10      +$K10      +$M10      +$O10</f>
        <v>1780917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-53.147674701728754</v>
      </c>
      <c r="T10" s="59">
        <f t="shared" ref="T10:T17" si="5">IF(($E10      =0),0,(($P10      /$E10      )*100))</f>
        <v>99.75</v>
      </c>
      <c r="U10" s="61">
        <f t="shared" ref="U10:U17" si="6">IF(($E10      =0),0,(($Q10      /$E10      )*100))</f>
        <v>89.045850000000002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1891000</v>
      </c>
      <c r="I17" s="123">
        <f t="shared" si="7"/>
        <v>1077552</v>
      </c>
      <c r="J17" s="122">
        <f t="shared" si="7"/>
        <v>104000</v>
      </c>
      <c r="K17" s="123">
        <f t="shared" si="7"/>
        <v>220867</v>
      </c>
      <c r="L17" s="122">
        <f t="shared" si="7"/>
        <v>0</v>
      </c>
      <c r="M17" s="123">
        <f t="shared" si="7"/>
        <v>328560</v>
      </c>
      <c r="N17" s="122">
        <f t="shared" si="7"/>
        <v>0</v>
      </c>
      <c r="O17" s="123">
        <f t="shared" si="7"/>
        <v>153938</v>
      </c>
      <c r="P17" s="122">
        <f t="shared" si="1"/>
        <v>1995000</v>
      </c>
      <c r="Q17" s="123">
        <f t="shared" si="2"/>
        <v>1780917</v>
      </c>
      <c r="R17" s="63">
        <f t="shared" si="3"/>
        <v>0</v>
      </c>
      <c r="S17" s="64">
        <f t="shared" si="4"/>
        <v>-53.147674701728754</v>
      </c>
      <c r="T17" s="63">
        <f>IF((SUM($E9:$E14))=0,0,(P17/(SUM($E9:$E14))*100))</f>
        <v>99.75</v>
      </c>
      <c r="U17" s="65">
        <f>IF((SUM($E9:$E14))=0,0,(Q17/(SUM($E9:$E14))*100))</f>
        <v>89.045850000000002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2054000</v>
      </c>
      <c r="C34" s="118"/>
      <c r="D34" s="118"/>
      <c r="E34" s="118">
        <f>$B34      +$C34      +$D34</f>
        <v>2054000</v>
      </c>
      <c r="F34" s="119">
        <v>2054000</v>
      </c>
      <c r="G34" s="120">
        <v>2054000</v>
      </c>
      <c r="H34" s="119">
        <v>445000</v>
      </c>
      <c r="I34" s="120">
        <v>277475</v>
      </c>
      <c r="J34" s="119">
        <v>542000</v>
      </c>
      <c r="K34" s="120">
        <v>542895</v>
      </c>
      <c r="L34" s="119">
        <v>543000</v>
      </c>
      <c r="M34" s="120">
        <v>542266</v>
      </c>
      <c r="N34" s="119">
        <v>524000</v>
      </c>
      <c r="O34" s="120">
        <v>648075</v>
      </c>
      <c r="P34" s="119">
        <f>$H34      +$J34      +$L34      +$N34</f>
        <v>2054000</v>
      </c>
      <c r="Q34" s="120">
        <f>$I34      +$K34      +$M34      +$O34</f>
        <v>2010711</v>
      </c>
      <c r="R34" s="59">
        <f>IF(($L34      =0),0,((($N34      -$L34      )/$L34      )*100))</f>
        <v>-3.4990791896869244</v>
      </c>
      <c r="S34" s="60">
        <f>IF(($M34      =0),0,((($O34      -$M34      )/$M34      )*100))</f>
        <v>19.512379533291778</v>
      </c>
      <c r="T34" s="59">
        <f>IF(($E34      =0),0,(($P34      /$E34      )*100))</f>
        <v>100</v>
      </c>
      <c r="U34" s="61">
        <f>IF(($E34      =0),0,(($Q34      /$E34      )*100))</f>
        <v>97.892453748782856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2054000</v>
      </c>
      <c r="C35" s="121">
        <f>C34</f>
        <v>0</v>
      </c>
      <c r="D35" s="121"/>
      <c r="E35" s="121">
        <f>$B35      +$C35      +$D35</f>
        <v>2054000</v>
      </c>
      <c r="F35" s="122">
        <f t="shared" ref="F35:O35" si="17">F34</f>
        <v>2054000</v>
      </c>
      <c r="G35" s="123">
        <f t="shared" si="17"/>
        <v>2054000</v>
      </c>
      <c r="H35" s="122">
        <f t="shared" si="17"/>
        <v>445000</v>
      </c>
      <c r="I35" s="123">
        <f t="shared" si="17"/>
        <v>277475</v>
      </c>
      <c r="J35" s="122">
        <f t="shared" si="17"/>
        <v>542000</v>
      </c>
      <c r="K35" s="123">
        <f t="shared" si="17"/>
        <v>542895</v>
      </c>
      <c r="L35" s="122">
        <f t="shared" si="17"/>
        <v>543000</v>
      </c>
      <c r="M35" s="123">
        <f t="shared" si="17"/>
        <v>542266</v>
      </c>
      <c r="N35" s="122">
        <f t="shared" si="17"/>
        <v>524000</v>
      </c>
      <c r="O35" s="123">
        <f t="shared" si="17"/>
        <v>648075</v>
      </c>
      <c r="P35" s="122">
        <f>$H35      +$J35      +$L35      +$N35</f>
        <v>2054000</v>
      </c>
      <c r="Q35" s="123">
        <f>$I35      +$K35      +$M35      +$O35</f>
        <v>2010711</v>
      </c>
      <c r="R35" s="63">
        <f>IF(($L35      =0),0,((($N35      -$L35      )/$L35      )*100))</f>
        <v>-3.4990791896869244</v>
      </c>
      <c r="S35" s="64">
        <f>IF(($M35      =0),0,((($O35      -$M35      )/$M35      )*100))</f>
        <v>19.512379533291778</v>
      </c>
      <c r="T35" s="63">
        <f>IF($E35   =0,0,($P35   /$E35   )*100)</f>
        <v>100</v>
      </c>
      <c r="U35" s="65">
        <f>IF($E35   =0,0,($Q35   /$E35   )*100)</f>
        <v>97.892453748782856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5743000</v>
      </c>
      <c r="C38" s="118">
        <v>-5196000</v>
      </c>
      <c r="D38" s="118"/>
      <c r="E38" s="118">
        <f t="shared" si="18"/>
        <v>547000</v>
      </c>
      <c r="F38" s="119">
        <v>5743000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5743000</v>
      </c>
      <c r="C42" s="121">
        <f>SUM(C37:C41)</f>
        <v>-5196000</v>
      </c>
      <c r="D42" s="121"/>
      <c r="E42" s="121">
        <f t="shared" si="18"/>
        <v>547000</v>
      </c>
      <c r="F42" s="122">
        <f t="shared" ref="F42:O42" si="25">SUM(F37:F41)</f>
        <v>5743000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9797000</v>
      </c>
      <c r="C69" s="130">
        <f>SUM(C9:C16,C19:C25,C28:C31,C34,C37:C41,C44:C54,C57:C60,C63:C67)</f>
        <v>-5196000</v>
      </c>
      <c r="D69" s="130"/>
      <c r="E69" s="130">
        <f t="shared" si="35"/>
        <v>4601000</v>
      </c>
      <c r="F69" s="131">
        <f t="shared" ref="F69:O69" si="43">SUM(F9:F16,F19:F25,F28:F31,F34,F37:F41,F44:F54,F57:F60,F63:F67)</f>
        <v>9797000</v>
      </c>
      <c r="G69" s="132">
        <f t="shared" si="43"/>
        <v>4054000</v>
      </c>
      <c r="H69" s="131">
        <f t="shared" si="43"/>
        <v>2336000</v>
      </c>
      <c r="I69" s="132">
        <f t="shared" si="43"/>
        <v>1355027</v>
      </c>
      <c r="J69" s="131">
        <f t="shared" si="43"/>
        <v>646000</v>
      </c>
      <c r="K69" s="132">
        <f t="shared" si="43"/>
        <v>763762</v>
      </c>
      <c r="L69" s="131">
        <f t="shared" si="43"/>
        <v>543000</v>
      </c>
      <c r="M69" s="132">
        <f t="shared" si="43"/>
        <v>870826</v>
      </c>
      <c r="N69" s="131">
        <f t="shared" si="43"/>
        <v>524000</v>
      </c>
      <c r="O69" s="132">
        <f t="shared" si="43"/>
        <v>802013</v>
      </c>
      <c r="P69" s="131">
        <f t="shared" si="36"/>
        <v>4049000</v>
      </c>
      <c r="Q69" s="132">
        <f t="shared" si="37"/>
        <v>3791628</v>
      </c>
      <c r="R69" s="72">
        <f t="shared" si="38"/>
        <v>-3.4990791896869244</v>
      </c>
      <c r="S69" s="73">
        <f t="shared" si="39"/>
        <v>-7.9020378353425373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99.876665022200299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93.528071040947211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21915000</v>
      </c>
      <c r="C71" s="118"/>
      <c r="D71" s="118"/>
      <c r="E71" s="118">
        <f>$B71      +$C71      +$D71</f>
        <v>21915000</v>
      </c>
      <c r="F71" s="119">
        <v>21915000</v>
      </c>
      <c r="G71" s="120">
        <v>21915000</v>
      </c>
      <c r="H71" s="119">
        <v>7558000</v>
      </c>
      <c r="I71" s="120">
        <v>6340856</v>
      </c>
      <c r="J71" s="119">
        <v>1739000</v>
      </c>
      <c r="K71" s="120">
        <v>2904564</v>
      </c>
      <c r="L71" s="119">
        <v>5451000</v>
      </c>
      <c r="M71" s="120">
        <v>5581447</v>
      </c>
      <c r="N71" s="119">
        <v>4320000</v>
      </c>
      <c r="O71" s="120">
        <v>4447343</v>
      </c>
      <c r="P71" s="119">
        <f>$H71      +$J71      +$L71      +$N71</f>
        <v>19068000</v>
      </c>
      <c r="Q71" s="120">
        <f>$I71      +$K71      +$M71      +$O71</f>
        <v>19274210</v>
      </c>
      <c r="R71" s="59">
        <f>IF(($L71      =0),0,((($N71      -$L71      )/$L71      )*100))</f>
        <v>-20.748486516235552</v>
      </c>
      <c r="S71" s="60">
        <f>IF(($M71      =0),0,((($O71      -$M71      )/$M71      )*100))</f>
        <v>-20.31917529629861</v>
      </c>
      <c r="T71" s="59">
        <f>IF(($E71      =0),0,(($P71      /$E71      )*100))</f>
        <v>87.008898015058179</v>
      </c>
      <c r="U71" s="61">
        <f>IF(($E71      =0),0,(($Q71      /$E71      )*100))</f>
        <v>87.949851699749033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21915000</v>
      </c>
      <c r="C73" s="127">
        <f>SUM(C71:C72)</f>
        <v>0</v>
      </c>
      <c r="D73" s="127"/>
      <c r="E73" s="127">
        <f>$B73      +$C73      +$D73</f>
        <v>21915000</v>
      </c>
      <c r="F73" s="128">
        <f t="shared" ref="F73:O73" si="44">SUM(F71:F72)</f>
        <v>21915000</v>
      </c>
      <c r="G73" s="129">
        <f t="shared" si="44"/>
        <v>21915000</v>
      </c>
      <c r="H73" s="128">
        <f t="shared" si="44"/>
        <v>7558000</v>
      </c>
      <c r="I73" s="129">
        <f t="shared" si="44"/>
        <v>6340856</v>
      </c>
      <c r="J73" s="128">
        <f t="shared" si="44"/>
        <v>1739000</v>
      </c>
      <c r="K73" s="129">
        <f t="shared" si="44"/>
        <v>2904564</v>
      </c>
      <c r="L73" s="128">
        <f t="shared" si="44"/>
        <v>5451000</v>
      </c>
      <c r="M73" s="129">
        <f t="shared" si="44"/>
        <v>5581447</v>
      </c>
      <c r="N73" s="128">
        <f t="shared" si="44"/>
        <v>4320000</v>
      </c>
      <c r="O73" s="129">
        <f t="shared" si="44"/>
        <v>4447343</v>
      </c>
      <c r="P73" s="128">
        <f>$H73      +$J73      +$L73      +$N73</f>
        <v>19068000</v>
      </c>
      <c r="Q73" s="129">
        <f>$I73      +$K73      +$M73      +$O73</f>
        <v>19274210</v>
      </c>
      <c r="R73" s="68">
        <f>IF(($L73      =0),0,((($N73      -$L73      )/$L73      )*100))</f>
        <v>-20.748486516235552</v>
      </c>
      <c r="S73" s="69">
        <f>IF(($M73      =0),0,((($O73      -$M73      )/$M73      )*100))</f>
        <v>-20.31917529629861</v>
      </c>
      <c r="T73" s="68">
        <f>IF(($E71      =0),0,(($P71      /$E71      )*100))</f>
        <v>87.008898015058179</v>
      </c>
      <c r="U73" s="70">
        <f>IF($E71   =0,0,($Q71   /$E71 )*100)</f>
        <v>87.949851699749033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21915000</v>
      </c>
      <c r="C74" s="130">
        <f>SUM(C71:C72)</f>
        <v>0</v>
      </c>
      <c r="D74" s="130"/>
      <c r="E74" s="130">
        <f>$B74      +$C74      +$D74</f>
        <v>21915000</v>
      </c>
      <c r="F74" s="131">
        <f t="shared" ref="F74:O74" si="45">SUM(F71:F72)</f>
        <v>21915000</v>
      </c>
      <c r="G74" s="132">
        <f t="shared" si="45"/>
        <v>21915000</v>
      </c>
      <c r="H74" s="131">
        <f t="shared" si="45"/>
        <v>7558000</v>
      </c>
      <c r="I74" s="132">
        <f t="shared" si="45"/>
        <v>6340856</v>
      </c>
      <c r="J74" s="131">
        <f t="shared" si="45"/>
        <v>1739000</v>
      </c>
      <c r="K74" s="132">
        <f t="shared" si="45"/>
        <v>2904564</v>
      </c>
      <c r="L74" s="131">
        <f t="shared" si="45"/>
        <v>5451000</v>
      </c>
      <c r="M74" s="132">
        <f t="shared" si="45"/>
        <v>5581447</v>
      </c>
      <c r="N74" s="131">
        <f t="shared" si="45"/>
        <v>4320000</v>
      </c>
      <c r="O74" s="132">
        <f t="shared" si="45"/>
        <v>4447343</v>
      </c>
      <c r="P74" s="131">
        <f>$H74      +$J74      +$L74      +$N74</f>
        <v>19068000</v>
      </c>
      <c r="Q74" s="132">
        <f>$I74      +$K74      +$M74      +$O74</f>
        <v>19274210</v>
      </c>
      <c r="R74" s="72">
        <f>IF(($L74      =0),0,((($N74      -$L74      )/$L74      )*100))</f>
        <v>-20.748486516235552</v>
      </c>
      <c r="S74" s="73">
        <f>IF(($M74      =0),0,((($O74      -$M74      )/$M74      )*100))</f>
        <v>-20.31917529629861</v>
      </c>
      <c r="T74" s="72">
        <f>IF(($E71      =0),0,(($P71      /$E71      )*100))</f>
        <v>87.008898015058179</v>
      </c>
      <c r="U74" s="76">
        <f>IF($E71   =0,0,($Q71   /$E71 )*100)</f>
        <v>87.949851699749033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31712000</v>
      </c>
      <c r="C75" s="130">
        <f>SUM(C9:C16,C19:C25,C28:C31,C34,C37:C41,C44:C54,C57:C60,C63:C67,C71:C72)</f>
        <v>-5196000</v>
      </c>
      <c r="D75" s="130"/>
      <c r="E75" s="130">
        <f>$B75      +$C75      +$D75</f>
        <v>26516000</v>
      </c>
      <c r="F75" s="131">
        <f t="shared" ref="F75:O75" si="46">SUM(F9:F16,F19:F25,F28:F31,F34,F37:F41,F44:F54,F57:F60,F63:F67,F71:F72)</f>
        <v>31712000</v>
      </c>
      <c r="G75" s="132">
        <f t="shared" si="46"/>
        <v>25969000</v>
      </c>
      <c r="H75" s="131">
        <f t="shared" si="46"/>
        <v>9894000</v>
      </c>
      <c r="I75" s="132">
        <f t="shared" si="46"/>
        <v>7695883</v>
      </c>
      <c r="J75" s="131">
        <f t="shared" si="46"/>
        <v>2385000</v>
      </c>
      <c r="K75" s="132">
        <f t="shared" si="46"/>
        <v>3668326</v>
      </c>
      <c r="L75" s="131">
        <f t="shared" si="46"/>
        <v>5994000</v>
      </c>
      <c r="M75" s="132">
        <f t="shared" si="46"/>
        <v>6452273</v>
      </c>
      <c r="N75" s="131">
        <f t="shared" si="46"/>
        <v>4844000</v>
      </c>
      <c r="O75" s="132">
        <f t="shared" si="46"/>
        <v>5249356</v>
      </c>
      <c r="P75" s="131">
        <f>$H75      +$J75      +$L75      +$N75</f>
        <v>23117000</v>
      </c>
      <c r="Q75" s="132">
        <f>$I75      +$K75      +$M75      +$O75</f>
        <v>23065838</v>
      </c>
      <c r="R75" s="72">
        <f>IF(($L75      =0),0,((($N75      -$L75      )/$L75      )*100))</f>
        <v>-19.185852519185854</v>
      </c>
      <c r="S75" s="73">
        <f>IF(($M75      =0),0,((($O75      -$M75      )/$M75      )*100))</f>
        <v>-18.643306010145572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89.017674920097036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88.820663098309524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Lw+yL2iv7uG1vVyiVPsaFZQjouUKZCXML+8WVoz0JHy135yj+eddRRFCJnXNLloyUcdoR9Foh1RApUehgtJtw==" saltValue="QFS0SVK9Lb7gugZq4W4H7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1200000</v>
      </c>
      <c r="C10" s="118"/>
      <c r="D10" s="118"/>
      <c r="E10" s="118">
        <f t="shared" ref="E10:E17" si="0">$B10      +$C10      +$D10</f>
        <v>1200000</v>
      </c>
      <c r="F10" s="119">
        <v>1200000</v>
      </c>
      <c r="G10" s="120">
        <v>1200000</v>
      </c>
      <c r="H10" s="119">
        <v>47000</v>
      </c>
      <c r="I10" s="120">
        <v>46819</v>
      </c>
      <c r="J10" s="119">
        <v>95000</v>
      </c>
      <c r="K10" s="120">
        <v>94047</v>
      </c>
      <c r="L10" s="119">
        <v>310000</v>
      </c>
      <c r="M10" s="120">
        <v>309623</v>
      </c>
      <c r="N10" s="119">
        <v>748000</v>
      </c>
      <c r="O10" s="120">
        <v>749627</v>
      </c>
      <c r="P10" s="119">
        <f t="shared" ref="P10:P17" si="1">$H10      +$J10      +$L10      +$N10</f>
        <v>1200000</v>
      </c>
      <c r="Q10" s="120">
        <f t="shared" ref="Q10:Q17" si="2">$I10      +$K10      +$M10      +$O10</f>
        <v>1200116</v>
      </c>
      <c r="R10" s="59">
        <f t="shared" ref="R10:R17" si="3">IF(($L10      =0),0,((($N10      -$L10      )/$L10      )*100))</f>
        <v>141.29032258064515</v>
      </c>
      <c r="S10" s="60">
        <f t="shared" ref="S10:S17" si="4">IF(($M10      =0),0,((($O10      -$M10      )/$M10      )*100))</f>
        <v>142.10959780119694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100.00966666666666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1200000</v>
      </c>
      <c r="C17" s="121">
        <f>SUM(C9:C16)</f>
        <v>0</v>
      </c>
      <c r="D17" s="121"/>
      <c r="E17" s="121">
        <f t="shared" si="0"/>
        <v>1200000</v>
      </c>
      <c r="F17" s="122">
        <f t="shared" ref="F17:O17" si="7">SUM(F9:F16)</f>
        <v>1200000</v>
      </c>
      <c r="G17" s="123">
        <f t="shared" si="7"/>
        <v>1200000</v>
      </c>
      <c r="H17" s="122">
        <f t="shared" si="7"/>
        <v>47000</v>
      </c>
      <c r="I17" s="123">
        <f t="shared" si="7"/>
        <v>46819</v>
      </c>
      <c r="J17" s="122">
        <f t="shared" si="7"/>
        <v>95000</v>
      </c>
      <c r="K17" s="123">
        <f t="shared" si="7"/>
        <v>94047</v>
      </c>
      <c r="L17" s="122">
        <f t="shared" si="7"/>
        <v>310000</v>
      </c>
      <c r="M17" s="123">
        <f t="shared" si="7"/>
        <v>309623</v>
      </c>
      <c r="N17" s="122">
        <f t="shared" si="7"/>
        <v>748000</v>
      </c>
      <c r="O17" s="123">
        <f t="shared" si="7"/>
        <v>749627</v>
      </c>
      <c r="P17" s="122">
        <f t="shared" si="1"/>
        <v>1200000</v>
      </c>
      <c r="Q17" s="123">
        <f t="shared" si="2"/>
        <v>1200116</v>
      </c>
      <c r="R17" s="63">
        <f t="shared" si="3"/>
        <v>141.29032258064515</v>
      </c>
      <c r="S17" s="64">
        <f t="shared" si="4"/>
        <v>142.10959780119694</v>
      </c>
      <c r="T17" s="63">
        <f>IF((SUM($E9:$E14))=0,0,(P17/(SUM($E9:$E14))*100))</f>
        <v>100</v>
      </c>
      <c r="U17" s="65">
        <f>IF((SUM($E9:$E14))=0,0,(Q17/(SUM($E9:$E14))*100))</f>
        <v>100.00966666666666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10891000</v>
      </c>
      <c r="D23" s="118"/>
      <c r="E23" s="118">
        <f t="shared" si="8"/>
        <v>10891000</v>
      </c>
      <c r="F23" s="119">
        <v>10891000</v>
      </c>
      <c r="G23" s="120">
        <v>10891000</v>
      </c>
      <c r="H23" s="119"/>
      <c r="I23" s="120"/>
      <c r="J23" s="119"/>
      <c r="K23" s="120"/>
      <c r="L23" s="119"/>
      <c r="M23" s="120">
        <v>1328796</v>
      </c>
      <c r="N23" s="119">
        <v>10405000</v>
      </c>
      <c r="O23" s="120">
        <v>10618831</v>
      </c>
      <c r="P23" s="119">
        <f t="shared" si="9"/>
        <v>10405000</v>
      </c>
      <c r="Q23" s="120">
        <f t="shared" si="10"/>
        <v>11947627</v>
      </c>
      <c r="R23" s="59">
        <f t="shared" si="11"/>
        <v>0</v>
      </c>
      <c r="S23" s="60">
        <f t="shared" si="12"/>
        <v>699.13177041472125</v>
      </c>
      <c r="T23" s="59">
        <f t="shared" si="13"/>
        <v>95.537599853089702</v>
      </c>
      <c r="U23" s="61">
        <f t="shared" si="14"/>
        <v>109.70183637866128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10891000</v>
      </c>
      <c r="D26" s="121"/>
      <c r="E26" s="121">
        <f t="shared" si="8"/>
        <v>10891000</v>
      </c>
      <c r="F26" s="122">
        <f t="shared" ref="F26:O26" si="15">SUM(F19:F25)</f>
        <v>10891000</v>
      </c>
      <c r="G26" s="123">
        <f t="shared" si="15"/>
        <v>10891000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1328796</v>
      </c>
      <c r="N26" s="122">
        <f t="shared" si="15"/>
        <v>10405000</v>
      </c>
      <c r="O26" s="123">
        <f t="shared" si="15"/>
        <v>10618831</v>
      </c>
      <c r="P26" s="122">
        <f t="shared" si="9"/>
        <v>10405000</v>
      </c>
      <c r="Q26" s="123">
        <f t="shared" si="10"/>
        <v>11947627</v>
      </c>
      <c r="R26" s="63">
        <f t="shared" si="11"/>
        <v>0</v>
      </c>
      <c r="S26" s="64">
        <f t="shared" si="12"/>
        <v>699.13177041472125</v>
      </c>
      <c r="T26" s="63">
        <f>IF(($E26-$E21-$E25)   =0,0,($P26   /($E26-$E21-$E25)   )*100)</f>
        <v>95.537599853089702</v>
      </c>
      <c r="U26" s="65">
        <f>IF(($E26-$E21-$E25)   =0,0,($Q26   /($E26-$E21-$E25)   )*100)</f>
        <v>109.70183637866128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2967000</v>
      </c>
      <c r="C31" s="118"/>
      <c r="D31" s="118"/>
      <c r="E31" s="118">
        <f>$B31      +$C31      +$D31</f>
        <v>2967000</v>
      </c>
      <c r="F31" s="119">
        <v>2967000</v>
      </c>
      <c r="G31" s="120">
        <v>2967000</v>
      </c>
      <c r="H31" s="119">
        <v>171000</v>
      </c>
      <c r="I31" s="120">
        <v>341414</v>
      </c>
      <c r="J31" s="119">
        <v>1182000</v>
      </c>
      <c r="K31" s="120">
        <v>843657</v>
      </c>
      <c r="L31" s="119">
        <v>674000</v>
      </c>
      <c r="M31" s="120">
        <v>567857</v>
      </c>
      <c r="N31" s="119">
        <v>940000</v>
      </c>
      <c r="O31" s="120">
        <v>1214072</v>
      </c>
      <c r="P31" s="119">
        <f>$H31      +$J31      +$L31      +$N31</f>
        <v>2967000</v>
      </c>
      <c r="Q31" s="120">
        <f>$I31      +$K31      +$M31      +$O31</f>
        <v>2967000</v>
      </c>
      <c r="R31" s="59">
        <f>IF(($L31      =0),0,((($N31      -$L31      )/$L31      )*100))</f>
        <v>39.465875370919882</v>
      </c>
      <c r="S31" s="60">
        <f>IF(($M31      =0),0,((($O31      -$M31      )/$M31      )*100))</f>
        <v>113.79889655318152</v>
      </c>
      <c r="T31" s="59">
        <f>IF(($E31      =0),0,(($P31      /$E31      )*100))</f>
        <v>100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2967000</v>
      </c>
      <c r="C32" s="121">
        <f>SUM(C28:C31)</f>
        <v>0</v>
      </c>
      <c r="D32" s="121"/>
      <c r="E32" s="121">
        <f>$B32      +$C32      +$D32</f>
        <v>2967000</v>
      </c>
      <c r="F32" s="122">
        <f t="shared" ref="F32:O32" si="16">SUM(F28:F31)</f>
        <v>2967000</v>
      </c>
      <c r="G32" s="123">
        <f t="shared" si="16"/>
        <v>2967000</v>
      </c>
      <c r="H32" s="122">
        <f t="shared" si="16"/>
        <v>171000</v>
      </c>
      <c r="I32" s="123">
        <f t="shared" si="16"/>
        <v>341414</v>
      </c>
      <c r="J32" s="122">
        <f t="shared" si="16"/>
        <v>1182000</v>
      </c>
      <c r="K32" s="123">
        <f t="shared" si="16"/>
        <v>843657</v>
      </c>
      <c r="L32" s="122">
        <f t="shared" si="16"/>
        <v>674000</v>
      </c>
      <c r="M32" s="123">
        <f t="shared" si="16"/>
        <v>567857</v>
      </c>
      <c r="N32" s="122">
        <f t="shared" si="16"/>
        <v>940000</v>
      </c>
      <c r="O32" s="123">
        <f t="shared" si="16"/>
        <v>1214072</v>
      </c>
      <c r="P32" s="122">
        <f>$H32      +$J32      +$L32      +$N32</f>
        <v>2967000</v>
      </c>
      <c r="Q32" s="123">
        <f>$I32      +$K32      +$M32      +$O32</f>
        <v>2967000</v>
      </c>
      <c r="R32" s="63">
        <f>IF(($L32      =0),0,((($N32      -$L32      )/$L32      )*100))</f>
        <v>39.465875370919882</v>
      </c>
      <c r="S32" s="64">
        <f>IF(($M32      =0),0,((($O32      -$M32      )/$M32      )*100))</f>
        <v>113.79889655318152</v>
      </c>
      <c r="T32" s="63">
        <f>IF($E32   =0,0,($P32   /$E32   )*100)</f>
        <v>100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1713000</v>
      </c>
      <c r="C34" s="118"/>
      <c r="D34" s="118"/>
      <c r="E34" s="118">
        <f>$B34      +$C34      +$D34</f>
        <v>1713000</v>
      </c>
      <c r="F34" s="119">
        <v>1713000</v>
      </c>
      <c r="G34" s="120">
        <v>1713000</v>
      </c>
      <c r="H34" s="119">
        <v>428000</v>
      </c>
      <c r="I34" s="120">
        <v>378452</v>
      </c>
      <c r="J34" s="119">
        <v>536000</v>
      </c>
      <c r="K34" s="120">
        <v>688176</v>
      </c>
      <c r="L34" s="119">
        <v>650000</v>
      </c>
      <c r="M34" s="120">
        <v>569611</v>
      </c>
      <c r="N34" s="119">
        <v>80000</v>
      </c>
      <c r="O34" s="120">
        <v>76763</v>
      </c>
      <c r="P34" s="119">
        <f>$H34      +$J34      +$L34      +$N34</f>
        <v>1694000</v>
      </c>
      <c r="Q34" s="120">
        <f>$I34      +$K34      +$M34      +$O34</f>
        <v>1713002</v>
      </c>
      <c r="R34" s="59">
        <f>IF(($L34      =0),0,((($N34      -$L34      )/$L34      )*100))</f>
        <v>-87.692307692307693</v>
      </c>
      <c r="S34" s="60">
        <f>IF(($M34      =0),0,((($O34      -$M34      )/$M34      )*100))</f>
        <v>-86.523609972419777</v>
      </c>
      <c r="T34" s="59">
        <f>IF(($E34      =0),0,(($P34      /$E34      )*100))</f>
        <v>98.89083479276124</v>
      </c>
      <c r="U34" s="61">
        <f>IF(($E34      =0),0,(($Q34      /$E34      )*100))</f>
        <v>100.00011675423235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1713000</v>
      </c>
      <c r="C35" s="121">
        <f>C34</f>
        <v>0</v>
      </c>
      <c r="D35" s="121"/>
      <c r="E35" s="121">
        <f>$B35      +$C35      +$D35</f>
        <v>1713000</v>
      </c>
      <c r="F35" s="122">
        <f t="shared" ref="F35:O35" si="17">F34</f>
        <v>1713000</v>
      </c>
      <c r="G35" s="123">
        <f t="shared" si="17"/>
        <v>1713000</v>
      </c>
      <c r="H35" s="122">
        <f t="shared" si="17"/>
        <v>428000</v>
      </c>
      <c r="I35" s="123">
        <f t="shared" si="17"/>
        <v>378452</v>
      </c>
      <c r="J35" s="122">
        <f t="shared" si="17"/>
        <v>536000</v>
      </c>
      <c r="K35" s="123">
        <f t="shared" si="17"/>
        <v>688176</v>
      </c>
      <c r="L35" s="122">
        <f t="shared" si="17"/>
        <v>650000</v>
      </c>
      <c r="M35" s="123">
        <f t="shared" si="17"/>
        <v>569611</v>
      </c>
      <c r="N35" s="122">
        <f t="shared" si="17"/>
        <v>80000</v>
      </c>
      <c r="O35" s="123">
        <f t="shared" si="17"/>
        <v>76763</v>
      </c>
      <c r="P35" s="122">
        <f>$H35      +$J35      +$L35      +$N35</f>
        <v>1694000</v>
      </c>
      <c r="Q35" s="123">
        <f>$I35      +$K35      +$M35      +$O35</f>
        <v>1713002</v>
      </c>
      <c r="R35" s="63">
        <f>IF(($L35      =0),0,((($N35      -$L35      )/$L35      )*100))</f>
        <v>-87.692307692307693</v>
      </c>
      <c r="S35" s="64">
        <f>IF(($M35      =0),0,((($O35      -$M35      )/$M35      )*100))</f>
        <v>-86.523609972419777</v>
      </c>
      <c r="T35" s="63">
        <f>IF($E35   =0,0,($P35   /$E35   )*100)</f>
        <v>98.89083479276124</v>
      </c>
      <c r="U35" s="65">
        <f>IF($E35   =0,0,($Q35   /$E35   )*100)</f>
        <v>100.00011675423235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110000000</v>
      </c>
      <c r="C53" s="118"/>
      <c r="D53" s="118"/>
      <c r="E53" s="118">
        <f t="shared" si="26"/>
        <v>110000000</v>
      </c>
      <c r="F53" s="119">
        <v>110000000</v>
      </c>
      <c r="G53" s="120">
        <v>110000000</v>
      </c>
      <c r="H53" s="119">
        <v>39591000</v>
      </c>
      <c r="I53" s="120">
        <v>30589467</v>
      </c>
      <c r="J53" s="119">
        <v>42336000</v>
      </c>
      <c r="K53" s="120">
        <v>52355896</v>
      </c>
      <c r="L53" s="119">
        <v>17286000</v>
      </c>
      <c r="M53" s="120">
        <v>16408676</v>
      </c>
      <c r="N53" s="119">
        <v>10787000</v>
      </c>
      <c r="O53" s="120">
        <v>15645963</v>
      </c>
      <c r="P53" s="119">
        <f t="shared" si="27"/>
        <v>110000000</v>
      </c>
      <c r="Q53" s="120">
        <f t="shared" si="28"/>
        <v>115000002</v>
      </c>
      <c r="R53" s="59">
        <f t="shared" si="29"/>
        <v>-37.596899224806201</v>
      </c>
      <c r="S53" s="60">
        <f t="shared" si="30"/>
        <v>-4.6482299973501826</v>
      </c>
      <c r="T53" s="59">
        <f t="shared" si="31"/>
        <v>100</v>
      </c>
      <c r="U53" s="61">
        <f t="shared" si="32"/>
        <v>104.54545636363636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110000000</v>
      </c>
      <c r="C55" s="121">
        <f>SUM(C44:C54)</f>
        <v>0</v>
      </c>
      <c r="D55" s="121"/>
      <c r="E55" s="121">
        <f t="shared" si="26"/>
        <v>110000000</v>
      </c>
      <c r="F55" s="122">
        <f t="shared" ref="F55:O55" si="33">SUM(F44:F54)</f>
        <v>110000000</v>
      </c>
      <c r="G55" s="123">
        <f t="shared" si="33"/>
        <v>110000000</v>
      </c>
      <c r="H55" s="122">
        <f t="shared" si="33"/>
        <v>39591000</v>
      </c>
      <c r="I55" s="123">
        <f t="shared" si="33"/>
        <v>30589467</v>
      </c>
      <c r="J55" s="122">
        <f t="shared" si="33"/>
        <v>42336000</v>
      </c>
      <c r="K55" s="123">
        <f t="shared" si="33"/>
        <v>52355896</v>
      </c>
      <c r="L55" s="122">
        <f t="shared" si="33"/>
        <v>17286000</v>
      </c>
      <c r="M55" s="123">
        <f t="shared" si="33"/>
        <v>16408676</v>
      </c>
      <c r="N55" s="122">
        <f t="shared" si="33"/>
        <v>10787000</v>
      </c>
      <c r="O55" s="123">
        <f t="shared" si="33"/>
        <v>15645963</v>
      </c>
      <c r="P55" s="122">
        <f t="shared" si="27"/>
        <v>110000000</v>
      </c>
      <c r="Q55" s="123">
        <f t="shared" si="28"/>
        <v>115000002</v>
      </c>
      <c r="R55" s="63">
        <f t="shared" si="29"/>
        <v>-37.596899224806201</v>
      </c>
      <c r="S55" s="64">
        <f t="shared" si="30"/>
        <v>-4.6482299973501826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104.54545636363636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115880000</v>
      </c>
      <c r="C69" s="130">
        <f>SUM(C9:C16,C19:C25,C28:C31,C34,C37:C41,C44:C54,C57:C60,C63:C67)</f>
        <v>10891000</v>
      </c>
      <c r="D69" s="130"/>
      <c r="E69" s="130">
        <f t="shared" si="35"/>
        <v>126771000</v>
      </c>
      <c r="F69" s="131">
        <f t="shared" ref="F69:O69" si="43">SUM(F9:F16,F19:F25,F28:F31,F34,F37:F41,F44:F54,F57:F60,F63:F67)</f>
        <v>126771000</v>
      </c>
      <c r="G69" s="132">
        <f t="shared" si="43"/>
        <v>126771000</v>
      </c>
      <c r="H69" s="131">
        <f t="shared" si="43"/>
        <v>40237000</v>
      </c>
      <c r="I69" s="132">
        <f t="shared" si="43"/>
        <v>31356152</v>
      </c>
      <c r="J69" s="131">
        <f t="shared" si="43"/>
        <v>44149000</v>
      </c>
      <c r="K69" s="132">
        <f t="shared" si="43"/>
        <v>53981776</v>
      </c>
      <c r="L69" s="131">
        <f t="shared" si="43"/>
        <v>18920000</v>
      </c>
      <c r="M69" s="132">
        <f t="shared" si="43"/>
        <v>19184563</v>
      </c>
      <c r="N69" s="131">
        <f t="shared" si="43"/>
        <v>22960000</v>
      </c>
      <c r="O69" s="132">
        <f t="shared" si="43"/>
        <v>28305256</v>
      </c>
      <c r="P69" s="131">
        <f t="shared" si="36"/>
        <v>126266000</v>
      </c>
      <c r="Q69" s="132">
        <f t="shared" si="37"/>
        <v>132827747</v>
      </c>
      <c r="R69" s="72">
        <f t="shared" si="38"/>
        <v>21.353065539112052</v>
      </c>
      <c r="S69" s="73">
        <f t="shared" si="39"/>
        <v>47.541833504364945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99.601643909095927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104.77770704656429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121318000</v>
      </c>
      <c r="C71" s="118">
        <v>10285000</v>
      </c>
      <c r="D71" s="118"/>
      <c r="E71" s="118">
        <f>$B71      +$C71      +$D71</f>
        <v>131603000</v>
      </c>
      <c r="F71" s="119">
        <v>121318000</v>
      </c>
      <c r="G71" s="120">
        <v>131603000</v>
      </c>
      <c r="H71" s="119">
        <v>21785000</v>
      </c>
      <c r="I71" s="120">
        <v>22173709</v>
      </c>
      <c r="J71" s="119">
        <v>41102000</v>
      </c>
      <c r="K71" s="120">
        <v>44864067</v>
      </c>
      <c r="L71" s="119">
        <v>19395000</v>
      </c>
      <c r="M71" s="120">
        <v>18438070</v>
      </c>
      <c r="N71" s="119">
        <v>39036000</v>
      </c>
      <c r="O71" s="120">
        <v>45389446</v>
      </c>
      <c r="P71" s="119">
        <f>$H71      +$J71      +$L71      +$N71</f>
        <v>121318000</v>
      </c>
      <c r="Q71" s="120">
        <f>$I71      +$K71      +$M71      +$O71</f>
        <v>130865292</v>
      </c>
      <c r="R71" s="59">
        <f>IF(($L71      =0),0,((($N71      -$L71      )/$L71      )*100))</f>
        <v>101.26836813611754</v>
      </c>
      <c r="S71" s="60">
        <f>IF(($M71      =0),0,((($O71      -$M71      )/$M71      )*100))</f>
        <v>146.17243561826157</v>
      </c>
      <c r="T71" s="59">
        <f>IF(($E71      =0),0,(($P71      /$E71      )*100))</f>
        <v>92.184828613329486</v>
      </c>
      <c r="U71" s="61">
        <f>IF(($E71      =0),0,(($Q71      /$E71      )*100))</f>
        <v>99.439444389565594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121318000</v>
      </c>
      <c r="C73" s="127">
        <f>SUM(C71:C72)</f>
        <v>10285000</v>
      </c>
      <c r="D73" s="127"/>
      <c r="E73" s="127">
        <f>$B73      +$C73      +$D73</f>
        <v>131603000</v>
      </c>
      <c r="F73" s="128">
        <f t="shared" ref="F73:O73" si="44">SUM(F71:F72)</f>
        <v>121318000</v>
      </c>
      <c r="G73" s="129">
        <f t="shared" si="44"/>
        <v>131603000</v>
      </c>
      <c r="H73" s="128">
        <f t="shared" si="44"/>
        <v>21785000</v>
      </c>
      <c r="I73" s="129">
        <f t="shared" si="44"/>
        <v>22173709</v>
      </c>
      <c r="J73" s="128">
        <f t="shared" si="44"/>
        <v>41102000</v>
      </c>
      <c r="K73" s="129">
        <f t="shared" si="44"/>
        <v>44864067</v>
      </c>
      <c r="L73" s="128">
        <f t="shared" si="44"/>
        <v>19395000</v>
      </c>
      <c r="M73" s="129">
        <f t="shared" si="44"/>
        <v>18438070</v>
      </c>
      <c r="N73" s="128">
        <f t="shared" si="44"/>
        <v>39036000</v>
      </c>
      <c r="O73" s="129">
        <f t="shared" si="44"/>
        <v>45389446</v>
      </c>
      <c r="P73" s="128">
        <f>$H73      +$J73      +$L73      +$N73</f>
        <v>121318000</v>
      </c>
      <c r="Q73" s="129">
        <f>$I73      +$K73      +$M73      +$O73</f>
        <v>130865292</v>
      </c>
      <c r="R73" s="68">
        <f>IF(($L73      =0),0,((($N73      -$L73      )/$L73      )*100))</f>
        <v>101.26836813611754</v>
      </c>
      <c r="S73" s="69">
        <f>IF(($M73      =0),0,((($O73      -$M73      )/$M73      )*100))</f>
        <v>146.17243561826157</v>
      </c>
      <c r="T73" s="68">
        <f>IF(($E71      =0),0,(($P71      /$E71      )*100))</f>
        <v>92.184828613329486</v>
      </c>
      <c r="U73" s="70">
        <f>IF($E71   =0,0,($Q71   /$E71 )*100)</f>
        <v>99.439444389565594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121318000</v>
      </c>
      <c r="C74" s="130">
        <f>SUM(C71:C72)</f>
        <v>10285000</v>
      </c>
      <c r="D74" s="130"/>
      <c r="E74" s="130">
        <f>$B74      +$C74      +$D74</f>
        <v>131603000</v>
      </c>
      <c r="F74" s="131">
        <f t="shared" ref="F74:O74" si="45">SUM(F71:F72)</f>
        <v>121318000</v>
      </c>
      <c r="G74" s="132">
        <f t="shared" si="45"/>
        <v>131603000</v>
      </c>
      <c r="H74" s="131">
        <f t="shared" si="45"/>
        <v>21785000</v>
      </c>
      <c r="I74" s="132">
        <f t="shared" si="45"/>
        <v>22173709</v>
      </c>
      <c r="J74" s="131">
        <f t="shared" si="45"/>
        <v>41102000</v>
      </c>
      <c r="K74" s="132">
        <f t="shared" si="45"/>
        <v>44864067</v>
      </c>
      <c r="L74" s="131">
        <f t="shared" si="45"/>
        <v>19395000</v>
      </c>
      <c r="M74" s="132">
        <f t="shared" si="45"/>
        <v>18438070</v>
      </c>
      <c r="N74" s="131">
        <f t="shared" si="45"/>
        <v>39036000</v>
      </c>
      <c r="O74" s="132">
        <f t="shared" si="45"/>
        <v>45389446</v>
      </c>
      <c r="P74" s="131">
        <f>$H74      +$J74      +$L74      +$N74</f>
        <v>121318000</v>
      </c>
      <c r="Q74" s="132">
        <f>$I74      +$K74      +$M74      +$O74</f>
        <v>130865292</v>
      </c>
      <c r="R74" s="72">
        <f>IF(($L74      =0),0,((($N74      -$L74      )/$L74      )*100))</f>
        <v>101.26836813611754</v>
      </c>
      <c r="S74" s="73">
        <f>IF(($M74      =0),0,((($O74      -$M74      )/$M74      )*100))</f>
        <v>146.17243561826157</v>
      </c>
      <c r="T74" s="72">
        <f>IF(($E71      =0),0,(($P71      /$E71      )*100))</f>
        <v>92.184828613329486</v>
      </c>
      <c r="U74" s="76">
        <f>IF($E71   =0,0,($Q71   /$E71 )*100)</f>
        <v>99.439444389565594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237198000</v>
      </c>
      <c r="C75" s="130">
        <f>SUM(C9:C16,C19:C25,C28:C31,C34,C37:C41,C44:C54,C57:C60,C63:C67,C71:C72)</f>
        <v>21176000</v>
      </c>
      <c r="D75" s="130"/>
      <c r="E75" s="130">
        <f>$B75      +$C75      +$D75</f>
        <v>258374000</v>
      </c>
      <c r="F75" s="131">
        <f t="shared" ref="F75:O75" si="46">SUM(F9:F16,F19:F25,F28:F31,F34,F37:F41,F44:F54,F57:F60,F63:F67,F71:F72)</f>
        <v>248089000</v>
      </c>
      <c r="G75" s="132">
        <f t="shared" si="46"/>
        <v>258374000</v>
      </c>
      <c r="H75" s="131">
        <f t="shared" si="46"/>
        <v>62022000</v>
      </c>
      <c r="I75" s="132">
        <f t="shared" si="46"/>
        <v>53529861</v>
      </c>
      <c r="J75" s="131">
        <f t="shared" si="46"/>
        <v>85251000</v>
      </c>
      <c r="K75" s="132">
        <f t="shared" si="46"/>
        <v>98845843</v>
      </c>
      <c r="L75" s="131">
        <f t="shared" si="46"/>
        <v>38315000</v>
      </c>
      <c r="M75" s="132">
        <f t="shared" si="46"/>
        <v>37622633</v>
      </c>
      <c r="N75" s="131">
        <f t="shared" si="46"/>
        <v>61996000</v>
      </c>
      <c r="O75" s="132">
        <f t="shared" si="46"/>
        <v>73694702</v>
      </c>
      <c r="P75" s="131">
        <f>$H75      +$J75      +$L75      +$N75</f>
        <v>247584000</v>
      </c>
      <c r="Q75" s="132">
        <f>$I75      +$K75      +$M75      +$O75</f>
        <v>263693039</v>
      </c>
      <c r="R75" s="72">
        <f>IF(($L75      =0),0,((($N75      -$L75      )/$L75      )*100))</f>
        <v>61.806081169254853</v>
      </c>
      <c r="S75" s="73">
        <f>IF(($M75      =0),0,((($O75      -$M75      )/$M75      )*100))</f>
        <v>95.87864039180883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95.823883208062739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102.05865876597491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Nzp1xyDN/TFx9gzwNWLX5aJvlSWHQM+G0KYQUuEEk1FyRw6tnKA5zxqNY0TuO4fhDhp9iQDNn548MWWiWabBng==" saltValue="ZWr4WCQRATkKB3KHUICmF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109000</v>
      </c>
      <c r="I10" s="120">
        <v>-1624999</v>
      </c>
      <c r="J10" s="119">
        <v>567000</v>
      </c>
      <c r="K10" s="120">
        <v>900001</v>
      </c>
      <c r="L10" s="119">
        <v>313000</v>
      </c>
      <c r="M10" s="120">
        <v>497235</v>
      </c>
      <c r="N10" s="119">
        <v>307000</v>
      </c>
      <c r="O10" s="120">
        <v>327767</v>
      </c>
      <c r="P10" s="119">
        <f t="shared" ref="P10:P17" si="1">$H10      +$J10      +$L10      +$N10</f>
        <v>1296000</v>
      </c>
      <c r="Q10" s="120">
        <f t="shared" ref="Q10:Q17" si="2">$I10      +$K10      +$M10      +$O10</f>
        <v>100004</v>
      </c>
      <c r="R10" s="59">
        <f t="shared" ref="R10:R17" si="3">IF(($L10      =0),0,((($N10      -$L10      )/$L10      )*100))</f>
        <v>-1.9169329073482428</v>
      </c>
      <c r="S10" s="60">
        <f t="shared" ref="S10:S17" si="4">IF(($M10      =0),0,((($O10      -$M10      )/$M10      )*100))</f>
        <v>-34.082073868492763</v>
      </c>
      <c r="T10" s="59">
        <f t="shared" ref="T10:T17" si="5">IF(($E10      =0),0,(($P10      /$E10      )*100))</f>
        <v>68.21052631578948</v>
      </c>
      <c r="U10" s="61">
        <f t="shared" ref="U10:U17" si="6">IF(($E10      =0),0,(($Q10      /$E10      )*100))</f>
        <v>5.2633684210526317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109000</v>
      </c>
      <c r="I17" s="123">
        <f t="shared" si="7"/>
        <v>-1624999</v>
      </c>
      <c r="J17" s="122">
        <f t="shared" si="7"/>
        <v>567000</v>
      </c>
      <c r="K17" s="123">
        <f t="shared" si="7"/>
        <v>900001</v>
      </c>
      <c r="L17" s="122">
        <f t="shared" si="7"/>
        <v>313000</v>
      </c>
      <c r="M17" s="123">
        <f t="shared" si="7"/>
        <v>497235</v>
      </c>
      <c r="N17" s="122">
        <f t="shared" si="7"/>
        <v>307000</v>
      </c>
      <c r="O17" s="123">
        <f t="shared" si="7"/>
        <v>327767</v>
      </c>
      <c r="P17" s="122">
        <f t="shared" si="1"/>
        <v>1296000</v>
      </c>
      <c r="Q17" s="123">
        <f t="shared" si="2"/>
        <v>100004</v>
      </c>
      <c r="R17" s="63">
        <f t="shared" si="3"/>
        <v>-1.9169329073482428</v>
      </c>
      <c r="S17" s="64">
        <f t="shared" si="4"/>
        <v>-34.082073868492763</v>
      </c>
      <c r="T17" s="63">
        <f>IF((SUM($E9:$E14))=0,0,(P17/(SUM($E9:$E14))*100))</f>
        <v>68.21052631578948</v>
      </c>
      <c r="U17" s="65">
        <f>IF((SUM($E9:$E14))=0,0,(Q17/(SUM($E9:$E14))*100))</f>
        <v>5.2633684210526317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8858000</v>
      </c>
      <c r="C23" s="118"/>
      <c r="D23" s="118"/>
      <c r="E23" s="118">
        <f t="shared" si="8"/>
        <v>8858000</v>
      </c>
      <c r="F23" s="119">
        <v>8858000</v>
      </c>
      <c r="G23" s="120">
        <v>8858000</v>
      </c>
      <c r="H23" s="119">
        <v>1279000</v>
      </c>
      <c r="I23" s="120"/>
      <c r="J23" s="119">
        <v>4410000</v>
      </c>
      <c r="K23" s="120"/>
      <c r="L23" s="119">
        <v>325000</v>
      </c>
      <c r="M23" s="120"/>
      <c r="N23" s="119"/>
      <c r="O23" s="120"/>
      <c r="P23" s="119">
        <f t="shared" si="9"/>
        <v>6014000</v>
      </c>
      <c r="Q23" s="120">
        <f t="shared" si="10"/>
        <v>0</v>
      </c>
      <c r="R23" s="59">
        <f t="shared" si="11"/>
        <v>-100</v>
      </c>
      <c r="S23" s="60">
        <f t="shared" si="12"/>
        <v>0</v>
      </c>
      <c r="T23" s="59">
        <f t="shared" si="13"/>
        <v>67.893429668096644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8858000</v>
      </c>
      <c r="C26" s="121">
        <f>SUM(C19:C25)</f>
        <v>0</v>
      </c>
      <c r="D26" s="121"/>
      <c r="E26" s="121">
        <f t="shared" si="8"/>
        <v>8858000</v>
      </c>
      <c r="F26" s="122">
        <f t="shared" ref="F26:O26" si="15">SUM(F19:F25)</f>
        <v>8858000</v>
      </c>
      <c r="G26" s="123">
        <f t="shared" si="15"/>
        <v>8858000</v>
      </c>
      <c r="H26" s="122">
        <f t="shared" si="15"/>
        <v>1279000</v>
      </c>
      <c r="I26" s="123">
        <f t="shared" si="15"/>
        <v>0</v>
      </c>
      <c r="J26" s="122">
        <f t="shared" si="15"/>
        <v>4410000</v>
      </c>
      <c r="K26" s="123">
        <f t="shared" si="15"/>
        <v>0</v>
      </c>
      <c r="L26" s="122">
        <f t="shared" si="15"/>
        <v>325000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6014000</v>
      </c>
      <c r="Q26" s="123">
        <f t="shared" si="10"/>
        <v>0</v>
      </c>
      <c r="R26" s="63">
        <f t="shared" si="11"/>
        <v>-100</v>
      </c>
      <c r="S26" s="64">
        <f t="shared" si="12"/>
        <v>0</v>
      </c>
      <c r="T26" s="63">
        <f>IF(($E26-$E21-$E25)   =0,0,($P26   /($E26-$E21-$E25)   )*100)</f>
        <v>67.893429668096644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2333000</v>
      </c>
      <c r="C34" s="118"/>
      <c r="D34" s="118"/>
      <c r="E34" s="118">
        <f>$B34      +$C34      +$D34</f>
        <v>2333000</v>
      </c>
      <c r="F34" s="119">
        <v>2333000</v>
      </c>
      <c r="G34" s="120">
        <v>2333000</v>
      </c>
      <c r="H34" s="119">
        <v>528000</v>
      </c>
      <c r="I34" s="120">
        <v>-2128351</v>
      </c>
      <c r="J34" s="119">
        <v>765000</v>
      </c>
      <c r="K34" s="120">
        <v>764453</v>
      </c>
      <c r="L34" s="119">
        <v>749000</v>
      </c>
      <c r="M34" s="120">
        <v>749157</v>
      </c>
      <c r="N34" s="119">
        <v>291000</v>
      </c>
      <c r="O34" s="120">
        <v>290741</v>
      </c>
      <c r="P34" s="119">
        <f>$H34      +$J34      +$L34      +$N34</f>
        <v>2333000</v>
      </c>
      <c r="Q34" s="120">
        <f>$I34      +$K34      +$M34      +$O34</f>
        <v>-324000</v>
      </c>
      <c r="R34" s="59">
        <f>IF(($L34      =0),0,((($N34      -$L34      )/$L34      )*100))</f>
        <v>-61.148197596795725</v>
      </c>
      <c r="S34" s="60">
        <f>IF(($M34      =0),0,((($O34      -$M34      )/$M34      )*100))</f>
        <v>-61.19091191832954</v>
      </c>
      <c r="T34" s="59">
        <f>IF(($E34      =0),0,(($P34      /$E34      )*100))</f>
        <v>100</v>
      </c>
      <c r="U34" s="61">
        <f>IF(($E34      =0),0,(($Q34      /$E34      )*100))</f>
        <v>-13.887698242606087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2333000</v>
      </c>
      <c r="C35" s="121">
        <f>C34</f>
        <v>0</v>
      </c>
      <c r="D35" s="121"/>
      <c r="E35" s="121">
        <f>$B35      +$C35      +$D35</f>
        <v>2333000</v>
      </c>
      <c r="F35" s="122">
        <f t="shared" ref="F35:O35" si="17">F34</f>
        <v>2333000</v>
      </c>
      <c r="G35" s="123">
        <f t="shared" si="17"/>
        <v>2333000</v>
      </c>
      <c r="H35" s="122">
        <f t="shared" si="17"/>
        <v>528000</v>
      </c>
      <c r="I35" s="123">
        <f t="shared" si="17"/>
        <v>-2128351</v>
      </c>
      <c r="J35" s="122">
        <f t="shared" si="17"/>
        <v>765000</v>
      </c>
      <c r="K35" s="123">
        <f t="shared" si="17"/>
        <v>764453</v>
      </c>
      <c r="L35" s="122">
        <f t="shared" si="17"/>
        <v>749000</v>
      </c>
      <c r="M35" s="123">
        <f t="shared" si="17"/>
        <v>749157</v>
      </c>
      <c r="N35" s="122">
        <f t="shared" si="17"/>
        <v>291000</v>
      </c>
      <c r="O35" s="123">
        <f t="shared" si="17"/>
        <v>290741</v>
      </c>
      <c r="P35" s="122">
        <f>$H35      +$J35      +$L35      +$N35</f>
        <v>2333000</v>
      </c>
      <c r="Q35" s="123">
        <f>$I35      +$K35      +$M35      +$O35</f>
        <v>-324000</v>
      </c>
      <c r="R35" s="63">
        <f>IF(($L35      =0),0,((($N35      -$L35      )/$L35      )*100))</f>
        <v>-61.148197596795725</v>
      </c>
      <c r="S35" s="64">
        <f>IF(($M35      =0),0,((($O35      -$M35      )/$M35      )*100))</f>
        <v>-61.19091191832954</v>
      </c>
      <c r="T35" s="63">
        <f>IF($E35   =0,0,($P35   /$E35   )*100)</f>
        <v>100</v>
      </c>
      <c r="U35" s="65">
        <f>IF($E35   =0,0,($Q35   /$E35   )*100)</f>
        <v>-13.887698242606087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9315000</v>
      </c>
      <c r="C37" s="118"/>
      <c r="D37" s="118"/>
      <c r="E37" s="118">
        <f t="shared" ref="E37:E42" si="18">$B37      +$C37      +$D37</f>
        <v>9315000</v>
      </c>
      <c r="F37" s="119">
        <v>9315000</v>
      </c>
      <c r="G37" s="120">
        <v>9315000</v>
      </c>
      <c r="H37" s="119">
        <v>2978000</v>
      </c>
      <c r="I37" s="120">
        <v>-3401646</v>
      </c>
      <c r="J37" s="119">
        <v>1193000</v>
      </c>
      <c r="K37" s="120">
        <v>2631916</v>
      </c>
      <c r="L37" s="119">
        <v>1192000</v>
      </c>
      <c r="M37" s="120">
        <v>942385</v>
      </c>
      <c r="N37" s="119">
        <v>3952000</v>
      </c>
      <c r="O37" s="120">
        <v>2889607</v>
      </c>
      <c r="P37" s="119">
        <f t="shared" ref="P37:P42" si="19">$H37      +$J37      +$L37      +$N37</f>
        <v>9315000</v>
      </c>
      <c r="Q37" s="120">
        <f t="shared" ref="Q37:Q42" si="20">$I37      +$K37      +$M37      +$O37</f>
        <v>3062262</v>
      </c>
      <c r="R37" s="59">
        <f t="shared" ref="R37:R42" si="21">IF(($L37      =0),0,((($N37      -$L37      )/$L37      )*100))</f>
        <v>231.54362416107381</v>
      </c>
      <c r="S37" s="60">
        <f t="shared" ref="S37:S42" si="22">IF(($M37      =0),0,((($O37      -$M37      )/$M37      )*100))</f>
        <v>206.62701549791223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32.874524959742352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6082000</v>
      </c>
      <c r="C38" s="118">
        <v>-5127000</v>
      </c>
      <c r="D38" s="118"/>
      <c r="E38" s="118">
        <f t="shared" si="18"/>
        <v>955000</v>
      </c>
      <c r="F38" s="119">
        <v>6082000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15397000</v>
      </c>
      <c r="C42" s="121">
        <f>SUM(C37:C41)</f>
        <v>-5127000</v>
      </c>
      <c r="D42" s="121"/>
      <c r="E42" s="121">
        <f t="shared" si="18"/>
        <v>10270000</v>
      </c>
      <c r="F42" s="122">
        <f t="shared" ref="F42:O42" si="25">SUM(F37:F41)</f>
        <v>15397000</v>
      </c>
      <c r="G42" s="123">
        <f t="shared" si="25"/>
        <v>9315000</v>
      </c>
      <c r="H42" s="122">
        <f t="shared" si="25"/>
        <v>2978000</v>
      </c>
      <c r="I42" s="123">
        <f t="shared" si="25"/>
        <v>-3401646</v>
      </c>
      <c r="J42" s="122">
        <f t="shared" si="25"/>
        <v>1193000</v>
      </c>
      <c r="K42" s="123">
        <f t="shared" si="25"/>
        <v>2631916</v>
      </c>
      <c r="L42" s="122">
        <f t="shared" si="25"/>
        <v>1192000</v>
      </c>
      <c r="M42" s="123">
        <f t="shared" si="25"/>
        <v>942385</v>
      </c>
      <c r="N42" s="122">
        <f t="shared" si="25"/>
        <v>3952000</v>
      </c>
      <c r="O42" s="123">
        <f t="shared" si="25"/>
        <v>2889607</v>
      </c>
      <c r="P42" s="122">
        <f t="shared" si="19"/>
        <v>9315000</v>
      </c>
      <c r="Q42" s="123">
        <f t="shared" si="20"/>
        <v>3062262</v>
      </c>
      <c r="R42" s="63">
        <f t="shared" si="21"/>
        <v>231.54362416107381</v>
      </c>
      <c r="S42" s="64">
        <f t="shared" si="22"/>
        <v>206.62701549791223</v>
      </c>
      <c r="T42" s="63">
        <f>IF((+$E37+$E40) =0,0,(P42   /(+$E37+$E40) )*100)</f>
        <v>100</v>
      </c>
      <c r="U42" s="65">
        <f>IF((+$E37+$E40) =0,0,(Q42   /(+$E37+$E40) )*100)</f>
        <v>32.874524959742352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28488000</v>
      </c>
      <c r="C69" s="130">
        <f>SUM(C9:C16,C19:C25,C28:C31,C34,C37:C41,C44:C54,C57:C60,C63:C67)</f>
        <v>-5127000</v>
      </c>
      <c r="D69" s="130"/>
      <c r="E69" s="130">
        <f t="shared" si="35"/>
        <v>23361000</v>
      </c>
      <c r="F69" s="131">
        <f t="shared" ref="F69:O69" si="43">SUM(F9:F16,F19:F25,F28:F31,F34,F37:F41,F44:F54,F57:F60,F63:F67)</f>
        <v>28488000</v>
      </c>
      <c r="G69" s="132">
        <f t="shared" si="43"/>
        <v>22406000</v>
      </c>
      <c r="H69" s="131">
        <f t="shared" si="43"/>
        <v>4894000</v>
      </c>
      <c r="I69" s="132">
        <f t="shared" si="43"/>
        <v>-7154996</v>
      </c>
      <c r="J69" s="131">
        <f t="shared" si="43"/>
        <v>6935000</v>
      </c>
      <c r="K69" s="132">
        <f t="shared" si="43"/>
        <v>4296370</v>
      </c>
      <c r="L69" s="131">
        <f t="shared" si="43"/>
        <v>2579000</v>
      </c>
      <c r="M69" s="132">
        <f t="shared" si="43"/>
        <v>2188777</v>
      </c>
      <c r="N69" s="131">
        <f t="shared" si="43"/>
        <v>4550000</v>
      </c>
      <c r="O69" s="132">
        <f t="shared" si="43"/>
        <v>3508115</v>
      </c>
      <c r="P69" s="131">
        <f t="shared" si="36"/>
        <v>18958000</v>
      </c>
      <c r="Q69" s="132">
        <f t="shared" si="37"/>
        <v>2838266</v>
      </c>
      <c r="R69" s="72">
        <f t="shared" si="38"/>
        <v>76.424970918960838</v>
      </c>
      <c r="S69" s="73">
        <f t="shared" si="39"/>
        <v>60.277406058269065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84.61126483977506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12.667437293582076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34320000</v>
      </c>
      <c r="C71" s="118"/>
      <c r="D71" s="118"/>
      <c r="E71" s="118">
        <f>$B71      +$C71      +$D71</f>
        <v>34320000</v>
      </c>
      <c r="F71" s="119">
        <v>34320000</v>
      </c>
      <c r="G71" s="120">
        <v>34320000</v>
      </c>
      <c r="H71" s="119">
        <v>7272000</v>
      </c>
      <c r="I71" s="120">
        <v>-34418016</v>
      </c>
      <c r="J71" s="119">
        <v>13996000</v>
      </c>
      <c r="K71" s="120">
        <v>10579208</v>
      </c>
      <c r="L71" s="119">
        <v>6433000</v>
      </c>
      <c r="M71" s="120">
        <v>6296548</v>
      </c>
      <c r="N71" s="119">
        <v>6619000</v>
      </c>
      <c r="O71" s="120">
        <v>7673260</v>
      </c>
      <c r="P71" s="119">
        <f>$H71      +$J71      +$L71      +$N71</f>
        <v>34320000</v>
      </c>
      <c r="Q71" s="120">
        <f>$I71      +$K71      +$M71      +$O71</f>
        <v>-9869000</v>
      </c>
      <c r="R71" s="59">
        <f>IF(($L71      =0),0,((($N71      -$L71      )/$L71      )*100))</f>
        <v>2.8913415202860251</v>
      </c>
      <c r="S71" s="60">
        <f>IF(($M71      =0),0,((($O71      -$M71      )/$M71      )*100))</f>
        <v>21.864551814740395</v>
      </c>
      <c r="T71" s="59">
        <f>IF(($E71      =0),0,(($P71      /$E71      )*100))</f>
        <v>100</v>
      </c>
      <c r="U71" s="61">
        <f>IF(($E71      =0),0,(($Q71      /$E71      )*100))</f>
        <v>-28.755827505827508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34320000</v>
      </c>
      <c r="C73" s="127">
        <f>SUM(C71:C72)</f>
        <v>0</v>
      </c>
      <c r="D73" s="127"/>
      <c r="E73" s="127">
        <f>$B73      +$C73      +$D73</f>
        <v>34320000</v>
      </c>
      <c r="F73" s="128">
        <f t="shared" ref="F73:O73" si="44">SUM(F71:F72)</f>
        <v>34320000</v>
      </c>
      <c r="G73" s="129">
        <f t="shared" si="44"/>
        <v>34320000</v>
      </c>
      <c r="H73" s="128">
        <f t="shared" si="44"/>
        <v>7272000</v>
      </c>
      <c r="I73" s="129">
        <f t="shared" si="44"/>
        <v>-34418016</v>
      </c>
      <c r="J73" s="128">
        <f t="shared" si="44"/>
        <v>13996000</v>
      </c>
      <c r="K73" s="129">
        <f t="shared" si="44"/>
        <v>10579208</v>
      </c>
      <c r="L73" s="128">
        <f t="shared" si="44"/>
        <v>6433000</v>
      </c>
      <c r="M73" s="129">
        <f t="shared" si="44"/>
        <v>6296548</v>
      </c>
      <c r="N73" s="128">
        <f t="shared" si="44"/>
        <v>6619000</v>
      </c>
      <c r="O73" s="129">
        <f t="shared" si="44"/>
        <v>7673260</v>
      </c>
      <c r="P73" s="128">
        <f>$H73      +$J73      +$L73      +$N73</f>
        <v>34320000</v>
      </c>
      <c r="Q73" s="129">
        <f>$I73      +$K73      +$M73      +$O73</f>
        <v>-9869000</v>
      </c>
      <c r="R73" s="68">
        <f>IF(($L73      =0),0,((($N73      -$L73      )/$L73      )*100))</f>
        <v>2.8913415202860251</v>
      </c>
      <c r="S73" s="69">
        <f>IF(($M73      =0),0,((($O73      -$M73      )/$M73      )*100))</f>
        <v>21.864551814740395</v>
      </c>
      <c r="T73" s="68">
        <f>IF(($E71      =0),0,(($P71      /$E71      )*100))</f>
        <v>100</v>
      </c>
      <c r="U73" s="70">
        <f>IF($E71   =0,0,($Q71   /$E71 )*100)</f>
        <v>-28.755827505827508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34320000</v>
      </c>
      <c r="C74" s="130">
        <f>SUM(C71:C72)</f>
        <v>0</v>
      </c>
      <c r="D74" s="130"/>
      <c r="E74" s="130">
        <f>$B74      +$C74      +$D74</f>
        <v>34320000</v>
      </c>
      <c r="F74" s="131">
        <f t="shared" ref="F74:O74" si="45">SUM(F71:F72)</f>
        <v>34320000</v>
      </c>
      <c r="G74" s="132">
        <f t="shared" si="45"/>
        <v>34320000</v>
      </c>
      <c r="H74" s="131">
        <f t="shared" si="45"/>
        <v>7272000</v>
      </c>
      <c r="I74" s="132">
        <f t="shared" si="45"/>
        <v>-34418016</v>
      </c>
      <c r="J74" s="131">
        <f t="shared" si="45"/>
        <v>13996000</v>
      </c>
      <c r="K74" s="132">
        <f t="shared" si="45"/>
        <v>10579208</v>
      </c>
      <c r="L74" s="131">
        <f t="shared" si="45"/>
        <v>6433000</v>
      </c>
      <c r="M74" s="132">
        <f t="shared" si="45"/>
        <v>6296548</v>
      </c>
      <c r="N74" s="131">
        <f t="shared" si="45"/>
        <v>6619000</v>
      </c>
      <c r="O74" s="132">
        <f t="shared" si="45"/>
        <v>7673260</v>
      </c>
      <c r="P74" s="131">
        <f>$H74      +$J74      +$L74      +$N74</f>
        <v>34320000</v>
      </c>
      <c r="Q74" s="132">
        <f>$I74      +$K74      +$M74      +$O74</f>
        <v>-9869000</v>
      </c>
      <c r="R74" s="72">
        <f>IF(($L74      =0),0,((($N74      -$L74      )/$L74      )*100))</f>
        <v>2.8913415202860251</v>
      </c>
      <c r="S74" s="73">
        <f>IF(($M74      =0),0,((($O74      -$M74      )/$M74      )*100))</f>
        <v>21.864551814740395</v>
      </c>
      <c r="T74" s="72">
        <f>IF(($E71      =0),0,(($P71      /$E71      )*100))</f>
        <v>100</v>
      </c>
      <c r="U74" s="76">
        <f>IF($E71   =0,0,($Q71   /$E71 )*100)</f>
        <v>-28.755827505827508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62808000</v>
      </c>
      <c r="C75" s="130">
        <f>SUM(C9:C16,C19:C25,C28:C31,C34,C37:C41,C44:C54,C57:C60,C63:C67,C71:C72)</f>
        <v>-5127000</v>
      </c>
      <c r="D75" s="130"/>
      <c r="E75" s="130">
        <f>$B75      +$C75      +$D75</f>
        <v>57681000</v>
      </c>
      <c r="F75" s="131">
        <f t="shared" ref="F75:O75" si="46">SUM(F9:F16,F19:F25,F28:F31,F34,F37:F41,F44:F54,F57:F60,F63:F67,F71:F72)</f>
        <v>62808000</v>
      </c>
      <c r="G75" s="132">
        <f t="shared" si="46"/>
        <v>56726000</v>
      </c>
      <c r="H75" s="131">
        <f t="shared" si="46"/>
        <v>12166000</v>
      </c>
      <c r="I75" s="132">
        <f t="shared" si="46"/>
        <v>-41573012</v>
      </c>
      <c r="J75" s="131">
        <f t="shared" si="46"/>
        <v>20931000</v>
      </c>
      <c r="K75" s="132">
        <f t="shared" si="46"/>
        <v>14875578</v>
      </c>
      <c r="L75" s="131">
        <f t="shared" si="46"/>
        <v>9012000</v>
      </c>
      <c r="M75" s="132">
        <f t="shared" si="46"/>
        <v>8485325</v>
      </c>
      <c r="N75" s="131">
        <f t="shared" si="46"/>
        <v>11169000</v>
      </c>
      <c r="O75" s="132">
        <f t="shared" si="46"/>
        <v>11181375</v>
      </c>
      <c r="P75" s="131">
        <f>$H75      +$J75      +$L75      +$N75</f>
        <v>53278000</v>
      </c>
      <c r="Q75" s="132">
        <f>$I75      +$K75      +$M75      +$O75</f>
        <v>-7030734</v>
      </c>
      <c r="R75" s="72">
        <f>IF(($L75      =0),0,((($N75      -$L75      )/$L75      )*100))</f>
        <v>23.934753661784288</v>
      </c>
      <c r="S75" s="73">
        <f>IF(($M75      =0),0,((($O75      -$M75      )/$M75      )*100))</f>
        <v>31.773090600536808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93.921658498748371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-12.394200190388887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edMZqoOaijXbq/IUwMSDh2vtCvFGer4whQZudMvmjp8qOBWCBQpEPHs1wVaFflTmqPlK9lxPK5KDTuR2rSInQ==" saltValue="r84HSOVErgTRPSpJijt6+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3500000</v>
      </c>
      <c r="C10" s="118"/>
      <c r="D10" s="118"/>
      <c r="E10" s="118">
        <f t="shared" ref="E10:E17" si="0">$B10      +$C10      +$D10</f>
        <v>3500000</v>
      </c>
      <c r="F10" s="119">
        <v>3500000</v>
      </c>
      <c r="G10" s="120">
        <v>3500000</v>
      </c>
      <c r="H10" s="119">
        <v>839000</v>
      </c>
      <c r="I10" s="120">
        <v>2058123</v>
      </c>
      <c r="J10" s="119">
        <v>131000</v>
      </c>
      <c r="K10" s="120">
        <v>403994</v>
      </c>
      <c r="L10" s="119">
        <v>459000</v>
      </c>
      <c r="M10" s="120">
        <v>383396</v>
      </c>
      <c r="N10" s="119">
        <v>35000</v>
      </c>
      <c r="O10" s="120">
        <v>555167</v>
      </c>
      <c r="P10" s="119">
        <f t="shared" ref="P10:P17" si="1">$H10      +$J10      +$L10      +$N10</f>
        <v>1464000</v>
      </c>
      <c r="Q10" s="120">
        <f t="shared" ref="Q10:Q17" si="2">$I10      +$K10      +$M10      +$O10</f>
        <v>3400680</v>
      </c>
      <c r="R10" s="59">
        <f t="shared" ref="R10:R17" si="3">IF(($L10      =0),0,((($N10      -$L10      )/$L10      )*100))</f>
        <v>-92.37472766884531</v>
      </c>
      <c r="S10" s="60">
        <f t="shared" ref="S10:S17" si="4">IF(($M10      =0),0,((($O10      -$M10      )/$M10      )*100))</f>
        <v>44.80250185187117</v>
      </c>
      <c r="T10" s="59">
        <f t="shared" ref="T10:T17" si="5">IF(($E10      =0),0,(($P10      /$E10      )*100))</f>
        <v>41.828571428571429</v>
      </c>
      <c r="U10" s="61">
        <f t="shared" ref="U10:U17" si="6">IF(($E10      =0),0,(($Q10      /$E10      )*100))</f>
        <v>97.162285714285716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3500000</v>
      </c>
      <c r="C17" s="121">
        <f>SUM(C9:C16)</f>
        <v>0</v>
      </c>
      <c r="D17" s="121"/>
      <c r="E17" s="121">
        <f t="shared" si="0"/>
        <v>3500000</v>
      </c>
      <c r="F17" s="122">
        <f t="shared" ref="F17:O17" si="7">SUM(F9:F16)</f>
        <v>3500000</v>
      </c>
      <c r="G17" s="123">
        <f t="shared" si="7"/>
        <v>3500000</v>
      </c>
      <c r="H17" s="122">
        <f t="shared" si="7"/>
        <v>839000</v>
      </c>
      <c r="I17" s="123">
        <f t="shared" si="7"/>
        <v>2058123</v>
      </c>
      <c r="J17" s="122">
        <f t="shared" si="7"/>
        <v>131000</v>
      </c>
      <c r="K17" s="123">
        <f t="shared" si="7"/>
        <v>403994</v>
      </c>
      <c r="L17" s="122">
        <f t="shared" si="7"/>
        <v>459000</v>
      </c>
      <c r="M17" s="123">
        <f t="shared" si="7"/>
        <v>383396</v>
      </c>
      <c r="N17" s="122">
        <f t="shared" si="7"/>
        <v>35000</v>
      </c>
      <c r="O17" s="123">
        <f t="shared" si="7"/>
        <v>555167</v>
      </c>
      <c r="P17" s="122">
        <f t="shared" si="1"/>
        <v>1464000</v>
      </c>
      <c r="Q17" s="123">
        <f t="shared" si="2"/>
        <v>3400680</v>
      </c>
      <c r="R17" s="63">
        <f t="shared" si="3"/>
        <v>-92.37472766884531</v>
      </c>
      <c r="S17" s="64">
        <f t="shared" si="4"/>
        <v>44.80250185187117</v>
      </c>
      <c r="T17" s="63">
        <f>IF((SUM($E9:$E14))=0,0,(P17/(SUM($E9:$E14))*100))</f>
        <v>41.828571428571429</v>
      </c>
      <c r="U17" s="65">
        <f>IF((SUM($E9:$E14))=0,0,(Q17/(SUM($E9:$E14))*100))</f>
        <v>97.162285714285716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1398000</v>
      </c>
      <c r="C34" s="118"/>
      <c r="D34" s="118"/>
      <c r="E34" s="118">
        <f>$B34      +$C34      +$D34</f>
        <v>1398000</v>
      </c>
      <c r="F34" s="119">
        <v>1398000</v>
      </c>
      <c r="G34" s="120">
        <v>1398000</v>
      </c>
      <c r="H34" s="119">
        <v>350000</v>
      </c>
      <c r="I34" s="120">
        <v>1398000</v>
      </c>
      <c r="J34" s="119">
        <v>414000</v>
      </c>
      <c r="K34" s="120"/>
      <c r="L34" s="119">
        <v>415000</v>
      </c>
      <c r="M34" s="120"/>
      <c r="N34" s="119">
        <v>219000</v>
      </c>
      <c r="O34" s="120"/>
      <c r="P34" s="119">
        <f>$H34      +$J34      +$L34      +$N34</f>
        <v>1398000</v>
      </c>
      <c r="Q34" s="120">
        <f>$I34      +$K34      +$M34      +$O34</f>
        <v>1398000</v>
      </c>
      <c r="R34" s="59">
        <f>IF(($L34      =0),0,((($N34      -$L34      )/$L34      )*100))</f>
        <v>-47.2289156626506</v>
      </c>
      <c r="S34" s="60">
        <f>IF(($M34      =0),0,((($O34      -$M34      )/$M34      )*100))</f>
        <v>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1398000</v>
      </c>
      <c r="C35" s="121">
        <f>C34</f>
        <v>0</v>
      </c>
      <c r="D35" s="121"/>
      <c r="E35" s="121">
        <f>$B35      +$C35      +$D35</f>
        <v>1398000</v>
      </c>
      <c r="F35" s="122">
        <f t="shared" ref="F35:O35" si="17">F34</f>
        <v>1398000</v>
      </c>
      <c r="G35" s="123">
        <f t="shared" si="17"/>
        <v>1398000</v>
      </c>
      <c r="H35" s="122">
        <f t="shared" si="17"/>
        <v>350000</v>
      </c>
      <c r="I35" s="123">
        <f t="shared" si="17"/>
        <v>1398000</v>
      </c>
      <c r="J35" s="122">
        <f t="shared" si="17"/>
        <v>414000</v>
      </c>
      <c r="K35" s="123">
        <f t="shared" si="17"/>
        <v>0</v>
      </c>
      <c r="L35" s="122">
        <f t="shared" si="17"/>
        <v>415000</v>
      </c>
      <c r="M35" s="123">
        <f t="shared" si="17"/>
        <v>0</v>
      </c>
      <c r="N35" s="122">
        <f t="shared" si="17"/>
        <v>219000</v>
      </c>
      <c r="O35" s="123">
        <f t="shared" si="17"/>
        <v>0</v>
      </c>
      <c r="P35" s="122">
        <f>$H35      +$J35      +$L35      +$N35</f>
        <v>1398000</v>
      </c>
      <c r="Q35" s="123">
        <f>$I35      +$K35      +$M35      +$O35</f>
        <v>1398000</v>
      </c>
      <c r="R35" s="63">
        <f>IF(($L35      =0),0,((($N35      -$L35      )/$L35      )*100))</f>
        <v>-47.2289156626506</v>
      </c>
      <c r="S35" s="64">
        <f>IF(($M35      =0),0,((($O35      -$M35      )/$M35      )*100))</f>
        <v>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18918000</v>
      </c>
      <c r="C38" s="118">
        <v>52791000</v>
      </c>
      <c r="D38" s="118"/>
      <c r="E38" s="118">
        <f t="shared" si="18"/>
        <v>71709000</v>
      </c>
      <c r="F38" s="119">
        <v>18918000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18918000</v>
      </c>
      <c r="C42" s="121">
        <f>SUM(C37:C41)</f>
        <v>52791000</v>
      </c>
      <c r="D42" s="121"/>
      <c r="E42" s="121">
        <f t="shared" si="18"/>
        <v>71709000</v>
      </c>
      <c r="F42" s="122">
        <f t="shared" ref="F42:O42" si="25">SUM(F37:F41)</f>
        <v>18918000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23816000</v>
      </c>
      <c r="C69" s="130">
        <f>SUM(C9:C16,C19:C25,C28:C31,C34,C37:C41,C44:C54,C57:C60,C63:C67)</f>
        <v>52791000</v>
      </c>
      <c r="D69" s="130"/>
      <c r="E69" s="130">
        <f t="shared" si="35"/>
        <v>76607000</v>
      </c>
      <c r="F69" s="131">
        <f t="shared" ref="F69:O69" si="43">SUM(F9:F16,F19:F25,F28:F31,F34,F37:F41,F44:F54,F57:F60,F63:F67)</f>
        <v>23816000</v>
      </c>
      <c r="G69" s="132">
        <f t="shared" si="43"/>
        <v>4898000</v>
      </c>
      <c r="H69" s="131">
        <f t="shared" si="43"/>
        <v>1189000</v>
      </c>
      <c r="I69" s="132">
        <f t="shared" si="43"/>
        <v>3456123</v>
      </c>
      <c r="J69" s="131">
        <f t="shared" si="43"/>
        <v>545000</v>
      </c>
      <c r="K69" s="132">
        <f t="shared" si="43"/>
        <v>403994</v>
      </c>
      <c r="L69" s="131">
        <f t="shared" si="43"/>
        <v>874000</v>
      </c>
      <c r="M69" s="132">
        <f t="shared" si="43"/>
        <v>383396</v>
      </c>
      <c r="N69" s="131">
        <f t="shared" si="43"/>
        <v>254000</v>
      </c>
      <c r="O69" s="132">
        <f t="shared" si="43"/>
        <v>555167</v>
      </c>
      <c r="P69" s="131">
        <f t="shared" si="36"/>
        <v>2862000</v>
      </c>
      <c r="Q69" s="132">
        <f t="shared" si="37"/>
        <v>4798680</v>
      </c>
      <c r="R69" s="72">
        <f t="shared" si="38"/>
        <v>-70.938215102974837</v>
      </c>
      <c r="S69" s="73">
        <f t="shared" si="39"/>
        <v>44.80250185187117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58.432013066557772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97.972233564720284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46105000</v>
      </c>
      <c r="C71" s="118"/>
      <c r="D71" s="118"/>
      <c r="E71" s="118">
        <f>$B71      +$C71      +$D71</f>
        <v>46105000</v>
      </c>
      <c r="F71" s="119">
        <v>46105000</v>
      </c>
      <c r="G71" s="120">
        <v>46105000</v>
      </c>
      <c r="H71" s="119">
        <v>17226000</v>
      </c>
      <c r="I71" s="120">
        <v>20357292</v>
      </c>
      <c r="J71" s="119">
        <v>8783000</v>
      </c>
      <c r="K71" s="120">
        <v>7105445</v>
      </c>
      <c r="L71" s="119">
        <v>11261000</v>
      </c>
      <c r="M71" s="120">
        <v>13602598</v>
      </c>
      <c r="N71" s="119">
        <v>8835000</v>
      </c>
      <c r="O71" s="120">
        <v>6582444</v>
      </c>
      <c r="P71" s="119">
        <f>$H71      +$J71      +$L71      +$N71</f>
        <v>46105000</v>
      </c>
      <c r="Q71" s="120">
        <f>$I71      +$K71      +$M71      +$O71</f>
        <v>47647779</v>
      </c>
      <c r="R71" s="59">
        <f>IF(($L71      =0),0,((($N71      -$L71      )/$L71      )*100))</f>
        <v>-21.543379806411508</v>
      </c>
      <c r="S71" s="60">
        <f>IF(($M71      =0),0,((($O71      -$M71      )/$M71      )*100))</f>
        <v>-51.608920590022578</v>
      </c>
      <c r="T71" s="59">
        <f>IF(($E71      =0),0,(($P71      /$E71      )*100))</f>
        <v>100</v>
      </c>
      <c r="U71" s="61">
        <f>IF(($E71      =0),0,(($Q71      /$E71      )*100))</f>
        <v>103.34622925929942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46105000</v>
      </c>
      <c r="C73" s="127">
        <f>SUM(C71:C72)</f>
        <v>0</v>
      </c>
      <c r="D73" s="127"/>
      <c r="E73" s="127">
        <f>$B73      +$C73      +$D73</f>
        <v>46105000</v>
      </c>
      <c r="F73" s="128">
        <f t="shared" ref="F73:O73" si="44">SUM(F71:F72)</f>
        <v>46105000</v>
      </c>
      <c r="G73" s="129">
        <f t="shared" si="44"/>
        <v>46105000</v>
      </c>
      <c r="H73" s="128">
        <f t="shared" si="44"/>
        <v>17226000</v>
      </c>
      <c r="I73" s="129">
        <f t="shared" si="44"/>
        <v>20357292</v>
      </c>
      <c r="J73" s="128">
        <f t="shared" si="44"/>
        <v>8783000</v>
      </c>
      <c r="K73" s="129">
        <f t="shared" si="44"/>
        <v>7105445</v>
      </c>
      <c r="L73" s="128">
        <f t="shared" si="44"/>
        <v>11261000</v>
      </c>
      <c r="M73" s="129">
        <f t="shared" si="44"/>
        <v>13602598</v>
      </c>
      <c r="N73" s="128">
        <f t="shared" si="44"/>
        <v>8835000</v>
      </c>
      <c r="O73" s="129">
        <f t="shared" si="44"/>
        <v>6582444</v>
      </c>
      <c r="P73" s="128">
        <f>$H73      +$J73      +$L73      +$N73</f>
        <v>46105000</v>
      </c>
      <c r="Q73" s="129">
        <f>$I73      +$K73      +$M73      +$O73</f>
        <v>47647779</v>
      </c>
      <c r="R73" s="68">
        <f>IF(($L73      =0),0,((($N73      -$L73      )/$L73      )*100))</f>
        <v>-21.543379806411508</v>
      </c>
      <c r="S73" s="69">
        <f>IF(($M73      =0),0,((($O73      -$M73      )/$M73      )*100))</f>
        <v>-51.608920590022578</v>
      </c>
      <c r="T73" s="68">
        <f>IF(($E71      =0),0,(($P71      /$E71      )*100))</f>
        <v>100</v>
      </c>
      <c r="U73" s="70">
        <f>IF($E71   =0,0,($Q71   /$E71 )*100)</f>
        <v>103.34622925929942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46105000</v>
      </c>
      <c r="C74" s="130">
        <f>SUM(C71:C72)</f>
        <v>0</v>
      </c>
      <c r="D74" s="130"/>
      <c r="E74" s="130">
        <f>$B74      +$C74      +$D74</f>
        <v>46105000</v>
      </c>
      <c r="F74" s="131">
        <f t="shared" ref="F74:O74" si="45">SUM(F71:F72)</f>
        <v>46105000</v>
      </c>
      <c r="G74" s="132">
        <f t="shared" si="45"/>
        <v>46105000</v>
      </c>
      <c r="H74" s="131">
        <f t="shared" si="45"/>
        <v>17226000</v>
      </c>
      <c r="I74" s="132">
        <f t="shared" si="45"/>
        <v>20357292</v>
      </c>
      <c r="J74" s="131">
        <f t="shared" si="45"/>
        <v>8783000</v>
      </c>
      <c r="K74" s="132">
        <f t="shared" si="45"/>
        <v>7105445</v>
      </c>
      <c r="L74" s="131">
        <f t="shared" si="45"/>
        <v>11261000</v>
      </c>
      <c r="M74" s="132">
        <f t="shared" si="45"/>
        <v>13602598</v>
      </c>
      <c r="N74" s="131">
        <f t="shared" si="45"/>
        <v>8835000</v>
      </c>
      <c r="O74" s="132">
        <f t="shared" si="45"/>
        <v>6582444</v>
      </c>
      <c r="P74" s="131">
        <f>$H74      +$J74      +$L74      +$N74</f>
        <v>46105000</v>
      </c>
      <c r="Q74" s="132">
        <f>$I74      +$K74      +$M74      +$O74</f>
        <v>47647779</v>
      </c>
      <c r="R74" s="72">
        <f>IF(($L74      =0),0,((($N74      -$L74      )/$L74      )*100))</f>
        <v>-21.543379806411508</v>
      </c>
      <c r="S74" s="73">
        <f>IF(($M74      =0),0,((($O74      -$M74      )/$M74      )*100))</f>
        <v>-51.608920590022578</v>
      </c>
      <c r="T74" s="72">
        <f>IF(($E71      =0),0,(($P71      /$E71      )*100))</f>
        <v>100</v>
      </c>
      <c r="U74" s="76">
        <f>IF($E71   =0,0,($Q71   /$E71 )*100)</f>
        <v>103.34622925929942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69921000</v>
      </c>
      <c r="C75" s="130">
        <f>SUM(C9:C16,C19:C25,C28:C31,C34,C37:C41,C44:C54,C57:C60,C63:C67,C71:C72)</f>
        <v>52791000</v>
      </c>
      <c r="D75" s="130"/>
      <c r="E75" s="130">
        <f>$B75      +$C75      +$D75</f>
        <v>122712000</v>
      </c>
      <c r="F75" s="131">
        <f t="shared" ref="F75:O75" si="46">SUM(F9:F16,F19:F25,F28:F31,F34,F37:F41,F44:F54,F57:F60,F63:F67,F71:F72)</f>
        <v>69921000</v>
      </c>
      <c r="G75" s="132">
        <f t="shared" si="46"/>
        <v>51003000</v>
      </c>
      <c r="H75" s="131">
        <f t="shared" si="46"/>
        <v>18415000</v>
      </c>
      <c r="I75" s="132">
        <f t="shared" si="46"/>
        <v>23813415</v>
      </c>
      <c r="J75" s="131">
        <f t="shared" si="46"/>
        <v>9328000</v>
      </c>
      <c r="K75" s="132">
        <f t="shared" si="46"/>
        <v>7509439</v>
      </c>
      <c r="L75" s="131">
        <f t="shared" si="46"/>
        <v>12135000</v>
      </c>
      <c r="M75" s="132">
        <f t="shared" si="46"/>
        <v>13985994</v>
      </c>
      <c r="N75" s="131">
        <f t="shared" si="46"/>
        <v>9089000</v>
      </c>
      <c r="O75" s="132">
        <f t="shared" si="46"/>
        <v>7137611</v>
      </c>
      <c r="P75" s="131">
        <f>$H75      +$J75      +$L75      +$N75</f>
        <v>48967000</v>
      </c>
      <c r="Q75" s="132">
        <f>$I75      +$K75      +$M75      +$O75</f>
        <v>52446459</v>
      </c>
      <c r="R75" s="72">
        <f>IF(($L75      =0),0,((($N75      -$L75      )/$L75      )*100))</f>
        <v>-25.100947672023072</v>
      </c>
      <c r="S75" s="73">
        <f>IF(($M75      =0),0,((($O75      -$M75      )/$M75      )*100))</f>
        <v>-48.966008422426036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96.008077956198662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102.83014528557143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nlYCAAC9BeEbbUpmnYu+8Tx8kEVMD3VaHGTDVCP2+cQEEn1+P/duiG/mYOx1DINx42TYhqeOartD2te1QekQw==" saltValue="Jtc9bAH98XvkxVD5SYdGZ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190000</v>
      </c>
      <c r="I10" s="120">
        <v>180297</v>
      </c>
      <c r="J10" s="119">
        <v>920000</v>
      </c>
      <c r="K10" s="120">
        <v>915006</v>
      </c>
      <c r="L10" s="119">
        <v>362000</v>
      </c>
      <c r="M10" s="120">
        <v>-69156</v>
      </c>
      <c r="N10" s="119">
        <v>155000</v>
      </c>
      <c r="O10" s="120">
        <v>973853</v>
      </c>
      <c r="P10" s="119">
        <f t="shared" ref="P10:P17" si="1">$H10      +$J10      +$L10      +$N10</f>
        <v>1627000</v>
      </c>
      <c r="Q10" s="120">
        <f t="shared" ref="Q10:Q17" si="2">$I10      +$K10      +$M10      +$O10</f>
        <v>2000000</v>
      </c>
      <c r="R10" s="59">
        <f t="shared" ref="R10:R17" si="3">IF(($L10      =0),0,((($N10      -$L10      )/$L10      )*100))</f>
        <v>-57.182320441988956</v>
      </c>
      <c r="S10" s="60">
        <f t="shared" ref="S10:S17" si="4">IF(($M10      =0),0,((($O10      -$M10      )/$M10      )*100))</f>
        <v>-1508.1974087570131</v>
      </c>
      <c r="T10" s="59">
        <f t="shared" ref="T10:T17" si="5">IF(($E10      =0),0,(($P10      /$E10      )*100))</f>
        <v>81.349999999999994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4000000</v>
      </c>
      <c r="C11" s="118"/>
      <c r="D11" s="118"/>
      <c r="E11" s="118">
        <f t="shared" si="0"/>
        <v>4000000</v>
      </c>
      <c r="F11" s="119">
        <v>4000000</v>
      </c>
      <c r="G11" s="120">
        <v>4000000</v>
      </c>
      <c r="H11" s="119">
        <v>659000</v>
      </c>
      <c r="I11" s="120">
        <v>937004</v>
      </c>
      <c r="J11" s="119">
        <v>780000</v>
      </c>
      <c r="K11" s="120">
        <v>1182982</v>
      </c>
      <c r="L11" s="119">
        <v>795000</v>
      </c>
      <c r="M11" s="120">
        <v>810143</v>
      </c>
      <c r="N11" s="119">
        <v>1170000</v>
      </c>
      <c r="O11" s="120">
        <v>1066175</v>
      </c>
      <c r="P11" s="119">
        <f t="shared" si="1"/>
        <v>3404000</v>
      </c>
      <c r="Q11" s="120">
        <f t="shared" si="2"/>
        <v>3996304</v>
      </c>
      <c r="R11" s="59">
        <f t="shared" si="3"/>
        <v>47.169811320754718</v>
      </c>
      <c r="S11" s="60">
        <f t="shared" si="4"/>
        <v>31.60330953918012</v>
      </c>
      <c r="T11" s="59">
        <f t="shared" si="5"/>
        <v>85.1</v>
      </c>
      <c r="U11" s="61">
        <f t="shared" si="6"/>
        <v>99.907600000000002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10000000</v>
      </c>
      <c r="C14" s="118"/>
      <c r="D14" s="118"/>
      <c r="E14" s="118">
        <f t="shared" si="0"/>
        <v>10000000</v>
      </c>
      <c r="F14" s="119">
        <v>10000000</v>
      </c>
      <c r="G14" s="120">
        <v>10000000</v>
      </c>
      <c r="H14" s="119">
        <v>1761000</v>
      </c>
      <c r="I14" s="120">
        <v>1760563</v>
      </c>
      <c r="J14" s="119"/>
      <c r="K14" s="120"/>
      <c r="L14" s="119">
        <v>5066000</v>
      </c>
      <c r="M14" s="120">
        <v>3339600</v>
      </c>
      <c r="N14" s="119">
        <v>3173000</v>
      </c>
      <c r="O14" s="120">
        <v>4899356</v>
      </c>
      <c r="P14" s="119">
        <f t="shared" si="1"/>
        <v>10000000</v>
      </c>
      <c r="Q14" s="120">
        <f t="shared" si="2"/>
        <v>9999519</v>
      </c>
      <c r="R14" s="59">
        <f t="shared" si="3"/>
        <v>-37.366758784050532</v>
      </c>
      <c r="S14" s="60">
        <f t="shared" si="4"/>
        <v>46.704874835309617</v>
      </c>
      <c r="T14" s="59">
        <f t="shared" si="5"/>
        <v>100</v>
      </c>
      <c r="U14" s="61">
        <f t="shared" si="6"/>
        <v>99.995189999999994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17000000</v>
      </c>
      <c r="C17" s="121">
        <f>SUM(C9:C16)</f>
        <v>0</v>
      </c>
      <c r="D17" s="121"/>
      <c r="E17" s="121">
        <f t="shared" si="0"/>
        <v>17000000</v>
      </c>
      <c r="F17" s="122">
        <f t="shared" ref="F17:O17" si="7">SUM(F9:F16)</f>
        <v>17000000</v>
      </c>
      <c r="G17" s="123">
        <f t="shared" si="7"/>
        <v>16000000</v>
      </c>
      <c r="H17" s="122">
        <f t="shared" si="7"/>
        <v>2610000</v>
      </c>
      <c r="I17" s="123">
        <f t="shared" si="7"/>
        <v>2877864</v>
      </c>
      <c r="J17" s="122">
        <f t="shared" si="7"/>
        <v>1700000</v>
      </c>
      <c r="K17" s="123">
        <f t="shared" si="7"/>
        <v>2097988</v>
      </c>
      <c r="L17" s="122">
        <f t="shared" si="7"/>
        <v>6223000</v>
      </c>
      <c r="M17" s="123">
        <f t="shared" si="7"/>
        <v>4080587</v>
      </c>
      <c r="N17" s="122">
        <f t="shared" si="7"/>
        <v>4498000</v>
      </c>
      <c r="O17" s="123">
        <f t="shared" si="7"/>
        <v>6939384</v>
      </c>
      <c r="P17" s="122">
        <f t="shared" si="1"/>
        <v>15031000</v>
      </c>
      <c r="Q17" s="123">
        <f t="shared" si="2"/>
        <v>15995823</v>
      </c>
      <c r="R17" s="63">
        <f t="shared" si="3"/>
        <v>-27.719749317049651</v>
      </c>
      <c r="S17" s="64">
        <f t="shared" si="4"/>
        <v>70.058474430271929</v>
      </c>
      <c r="T17" s="63">
        <f>IF((SUM($E9:$E14))=0,0,(P17/(SUM($E9:$E14))*100))</f>
        <v>93.943750000000009</v>
      </c>
      <c r="U17" s="65">
        <f>IF((SUM($E9:$E14))=0,0,(Q17/(SUM($E9:$E14))*100))</f>
        <v>99.973893750000002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92593000</v>
      </c>
      <c r="C19" s="118"/>
      <c r="D19" s="118"/>
      <c r="E19" s="118">
        <f t="shared" ref="E19:E26" si="8">$B19      +$C19      +$D19</f>
        <v>92593000</v>
      </c>
      <c r="F19" s="119">
        <v>92593000</v>
      </c>
      <c r="G19" s="120">
        <v>92593000</v>
      </c>
      <c r="H19" s="119">
        <v>34141000</v>
      </c>
      <c r="I19" s="120">
        <v>33304551</v>
      </c>
      <c r="J19" s="119">
        <v>33899000</v>
      </c>
      <c r="K19" s="120">
        <v>33892255</v>
      </c>
      <c r="L19" s="119">
        <v>8324000</v>
      </c>
      <c r="M19" s="120">
        <v>8504153</v>
      </c>
      <c r="N19" s="119">
        <v>16083000</v>
      </c>
      <c r="O19" s="120">
        <v>16410586</v>
      </c>
      <c r="P19" s="119">
        <f t="shared" ref="P19:P26" si="9">$H19      +$J19      +$L19      +$N19</f>
        <v>92447000</v>
      </c>
      <c r="Q19" s="120">
        <f t="shared" ref="Q19:Q26" si="10">$I19      +$K19      +$M19      +$O19</f>
        <v>92111545</v>
      </c>
      <c r="R19" s="59">
        <f t="shared" ref="R19:R26" si="11">IF(($L19      =0),0,((($N19      -$L19      )/$L19      )*100))</f>
        <v>93.212397885631901</v>
      </c>
      <c r="S19" s="60">
        <f t="shared" ref="S19:S26" si="12">IF(($M19      =0),0,((($O19      -$M19      )/$M19      )*100))</f>
        <v>92.971434074622124</v>
      </c>
      <c r="T19" s="59">
        <f t="shared" ref="T19:T26" si="13">IF(($E19      =0),0,(($P19      /$E19      )*100))</f>
        <v>99.842320693788949</v>
      </c>
      <c r="U19" s="61">
        <f t="shared" ref="U19:U26" si="14">IF(($E19      =0),0,(($Q19      /$E19      )*100))</f>
        <v>99.480030887864089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32439000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92593000</v>
      </c>
      <c r="C26" s="121">
        <f>SUM(C19:C25)</f>
        <v>0</v>
      </c>
      <c r="D26" s="121"/>
      <c r="E26" s="121">
        <f t="shared" si="8"/>
        <v>92593000</v>
      </c>
      <c r="F26" s="122">
        <f t="shared" ref="F26:O26" si="15">SUM(F19:F25)</f>
        <v>92593000</v>
      </c>
      <c r="G26" s="123">
        <f t="shared" si="15"/>
        <v>92593000</v>
      </c>
      <c r="H26" s="122">
        <f t="shared" si="15"/>
        <v>34141000</v>
      </c>
      <c r="I26" s="123">
        <f t="shared" si="15"/>
        <v>33304551</v>
      </c>
      <c r="J26" s="122">
        <f t="shared" si="15"/>
        <v>33899000</v>
      </c>
      <c r="K26" s="123">
        <f t="shared" si="15"/>
        <v>33892255</v>
      </c>
      <c r="L26" s="122">
        <f t="shared" si="15"/>
        <v>8324000</v>
      </c>
      <c r="M26" s="123">
        <f t="shared" si="15"/>
        <v>8504153</v>
      </c>
      <c r="N26" s="122">
        <f t="shared" si="15"/>
        <v>16083000</v>
      </c>
      <c r="O26" s="123">
        <f t="shared" si="15"/>
        <v>16410586</v>
      </c>
      <c r="P26" s="122">
        <f t="shared" si="9"/>
        <v>92447000</v>
      </c>
      <c r="Q26" s="123">
        <f t="shared" si="10"/>
        <v>92111545</v>
      </c>
      <c r="R26" s="63">
        <f t="shared" si="11"/>
        <v>93.212397885631901</v>
      </c>
      <c r="S26" s="64">
        <f t="shared" si="12"/>
        <v>92.971434074622124</v>
      </c>
      <c r="T26" s="63">
        <f>IF(($E26-$E21-$E25)   =0,0,($P26   /($E26-$E21-$E25)   )*100)</f>
        <v>99.842320693788949</v>
      </c>
      <c r="U26" s="65">
        <f>IF(($E26-$E21-$E25)   =0,0,($Q26   /($E26-$E21-$E25)   )*100)</f>
        <v>99.480030887864089</v>
      </c>
      <c r="V26" s="122">
        <f>SUM(V19:V25)</f>
        <v>32439000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2657000</v>
      </c>
      <c r="C34" s="118"/>
      <c r="D34" s="118"/>
      <c r="E34" s="118">
        <f>$B34      +$C34      +$D34</f>
        <v>2657000</v>
      </c>
      <c r="F34" s="119">
        <v>2657000</v>
      </c>
      <c r="G34" s="120">
        <v>2657000</v>
      </c>
      <c r="H34" s="119">
        <v>664000</v>
      </c>
      <c r="I34" s="120">
        <v>1152800</v>
      </c>
      <c r="J34" s="119"/>
      <c r="K34" s="120">
        <v>1605991</v>
      </c>
      <c r="L34" s="119"/>
      <c r="M34" s="120">
        <v>-101787</v>
      </c>
      <c r="N34" s="119"/>
      <c r="O34" s="120">
        <v>592612</v>
      </c>
      <c r="P34" s="119">
        <f>$H34      +$J34      +$L34      +$N34</f>
        <v>664000</v>
      </c>
      <c r="Q34" s="120">
        <f>$I34      +$K34      +$M34      +$O34</f>
        <v>3249616</v>
      </c>
      <c r="R34" s="59">
        <f>IF(($L34      =0),0,((($N34      -$L34      )/$L34      )*100))</f>
        <v>0</v>
      </c>
      <c r="S34" s="60">
        <f>IF(($M34      =0),0,((($O34      -$M34      )/$M34      )*100))</f>
        <v>-682.20794404000515</v>
      </c>
      <c r="T34" s="59">
        <f>IF(($E34      =0),0,(($P34      /$E34      )*100))</f>
        <v>24.990590891983441</v>
      </c>
      <c r="U34" s="61">
        <f>IF(($E34      =0),0,(($Q34      /$E34      )*100))</f>
        <v>122.30395182536695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2657000</v>
      </c>
      <c r="C35" s="121">
        <f>C34</f>
        <v>0</v>
      </c>
      <c r="D35" s="121"/>
      <c r="E35" s="121">
        <f>$B35      +$C35      +$D35</f>
        <v>2657000</v>
      </c>
      <c r="F35" s="122">
        <f t="shared" ref="F35:O35" si="17">F34</f>
        <v>2657000</v>
      </c>
      <c r="G35" s="123">
        <f t="shared" si="17"/>
        <v>2657000</v>
      </c>
      <c r="H35" s="122">
        <f t="shared" si="17"/>
        <v>664000</v>
      </c>
      <c r="I35" s="123">
        <f t="shared" si="17"/>
        <v>1152800</v>
      </c>
      <c r="J35" s="122">
        <f t="shared" si="17"/>
        <v>0</v>
      </c>
      <c r="K35" s="123">
        <f t="shared" si="17"/>
        <v>1605991</v>
      </c>
      <c r="L35" s="122">
        <f t="shared" si="17"/>
        <v>0</v>
      </c>
      <c r="M35" s="123">
        <f t="shared" si="17"/>
        <v>-101787</v>
      </c>
      <c r="N35" s="122">
        <f t="shared" si="17"/>
        <v>0</v>
      </c>
      <c r="O35" s="123">
        <f t="shared" si="17"/>
        <v>592612</v>
      </c>
      <c r="P35" s="122">
        <f>$H35      +$J35      +$L35      +$N35</f>
        <v>664000</v>
      </c>
      <c r="Q35" s="123">
        <f>$I35      +$K35      +$M35      +$O35</f>
        <v>3249616</v>
      </c>
      <c r="R35" s="63">
        <f>IF(($L35      =0),0,((($N35      -$L35      )/$L35      )*100))</f>
        <v>0</v>
      </c>
      <c r="S35" s="64">
        <f>IF(($M35      =0),0,((($O35      -$M35      )/$M35      )*100))</f>
        <v>-682.20794404000515</v>
      </c>
      <c r="T35" s="63">
        <f>IF($E35   =0,0,($P35   /$E35   )*100)</f>
        <v>24.990590891983441</v>
      </c>
      <c r="U35" s="65">
        <f>IF($E35   =0,0,($Q35   /$E35   )*100)</f>
        <v>122.30395182536695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3687000</v>
      </c>
      <c r="C38" s="118">
        <v>1657000</v>
      </c>
      <c r="D38" s="118"/>
      <c r="E38" s="118">
        <f t="shared" si="18"/>
        <v>5344000</v>
      </c>
      <c r="F38" s="119">
        <v>3687000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3687000</v>
      </c>
      <c r="C42" s="121">
        <f>SUM(C37:C41)</f>
        <v>1657000</v>
      </c>
      <c r="D42" s="121"/>
      <c r="E42" s="121">
        <f t="shared" si="18"/>
        <v>5344000</v>
      </c>
      <c r="F42" s="122">
        <f t="shared" ref="F42:O42" si="25">SUM(F37:F41)</f>
        <v>3687000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115937000</v>
      </c>
      <c r="C69" s="130">
        <f>SUM(C9:C16,C19:C25,C28:C31,C34,C37:C41,C44:C54,C57:C60,C63:C67)</f>
        <v>1657000</v>
      </c>
      <c r="D69" s="130"/>
      <c r="E69" s="130">
        <f t="shared" si="35"/>
        <v>117594000</v>
      </c>
      <c r="F69" s="131">
        <f t="shared" ref="F69:O69" si="43">SUM(F9:F16,F19:F25,F28:F31,F34,F37:F41,F44:F54,F57:F60,F63:F67)</f>
        <v>115937000</v>
      </c>
      <c r="G69" s="132">
        <f t="shared" si="43"/>
        <v>111250000</v>
      </c>
      <c r="H69" s="131">
        <f t="shared" si="43"/>
        <v>37415000</v>
      </c>
      <c r="I69" s="132">
        <f t="shared" si="43"/>
        <v>37335215</v>
      </c>
      <c r="J69" s="131">
        <f t="shared" si="43"/>
        <v>35599000</v>
      </c>
      <c r="K69" s="132">
        <f t="shared" si="43"/>
        <v>37596234</v>
      </c>
      <c r="L69" s="131">
        <f t="shared" si="43"/>
        <v>14547000</v>
      </c>
      <c r="M69" s="132">
        <f t="shared" si="43"/>
        <v>12482953</v>
      </c>
      <c r="N69" s="131">
        <f t="shared" si="43"/>
        <v>20581000</v>
      </c>
      <c r="O69" s="132">
        <f t="shared" si="43"/>
        <v>23942582</v>
      </c>
      <c r="P69" s="131">
        <f t="shared" si="36"/>
        <v>108142000</v>
      </c>
      <c r="Q69" s="132">
        <f t="shared" si="37"/>
        <v>111356984</v>
      </c>
      <c r="R69" s="72">
        <f t="shared" si="38"/>
        <v>41.479342819825391</v>
      </c>
      <c r="S69" s="73">
        <f t="shared" si="39"/>
        <v>91.802228206739215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97.206292134831457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100.09616539325843</v>
      </c>
      <c r="V69" s="131">
        <f>SUM(V9:V16,V19:V25,V28:V31,V34,V37:V41,V44:V54,V57:V60,V63:V67)</f>
        <v>32439000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115937000</v>
      </c>
      <c r="C75" s="130">
        <f>SUM(C9:C16,C19:C25,C28:C31,C34,C37:C41,C44:C54,C57:C60,C63:C67,C71:C72)</f>
        <v>1657000</v>
      </c>
      <c r="D75" s="130"/>
      <c r="E75" s="130">
        <f>$B75      +$C75      +$D75</f>
        <v>117594000</v>
      </c>
      <c r="F75" s="131">
        <f t="shared" ref="F75:O75" si="46">SUM(F9:F16,F19:F25,F28:F31,F34,F37:F41,F44:F54,F57:F60,F63:F67,F71:F72)</f>
        <v>115937000</v>
      </c>
      <c r="G75" s="132">
        <f t="shared" si="46"/>
        <v>111250000</v>
      </c>
      <c r="H75" s="131">
        <f t="shared" si="46"/>
        <v>37415000</v>
      </c>
      <c r="I75" s="132">
        <f t="shared" si="46"/>
        <v>37335215</v>
      </c>
      <c r="J75" s="131">
        <f t="shared" si="46"/>
        <v>35599000</v>
      </c>
      <c r="K75" s="132">
        <f t="shared" si="46"/>
        <v>37596234</v>
      </c>
      <c r="L75" s="131">
        <f t="shared" si="46"/>
        <v>14547000</v>
      </c>
      <c r="M75" s="132">
        <f t="shared" si="46"/>
        <v>12482953</v>
      </c>
      <c r="N75" s="131">
        <f t="shared" si="46"/>
        <v>20581000</v>
      </c>
      <c r="O75" s="132">
        <f t="shared" si="46"/>
        <v>23942582</v>
      </c>
      <c r="P75" s="131">
        <f>$H75      +$J75      +$L75      +$N75</f>
        <v>108142000</v>
      </c>
      <c r="Q75" s="132">
        <f>$I75      +$K75      +$M75      +$O75</f>
        <v>111356984</v>
      </c>
      <c r="R75" s="72">
        <f>IF(($L75      =0),0,((($N75      -$L75      )/$L75      )*100))</f>
        <v>41.479342819825391</v>
      </c>
      <c r="S75" s="73">
        <f>IF(($M75      =0),0,((($O75      -$M75      )/$M75      )*100))</f>
        <v>91.802228206739215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97.206292134831457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100.09616539325843</v>
      </c>
      <c r="V75" s="131">
        <f>SUM(V9:V16,V19:V25,V28:V31,V34,V37:V41,V44:V54,V57:V60,V63:V67,V71:V72)</f>
        <v>32439000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fFUlGQ06NXvnBDir0xHcBwWr+1aIsklp23JfaZon3wqeUKMi7wEqUIpn4SQpvaZi0qDVJYiXI69Jv4NASjZu8w==" saltValue="si/rMUazcI0sXwQdmEjHU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1021000</v>
      </c>
      <c r="I10" s="120">
        <v>1012540</v>
      </c>
      <c r="J10" s="119">
        <v>153000</v>
      </c>
      <c r="K10" s="120">
        <v>350800</v>
      </c>
      <c r="L10" s="119">
        <v>125000</v>
      </c>
      <c r="M10" s="120"/>
      <c r="N10" s="119"/>
      <c r="O10" s="120">
        <v>636659</v>
      </c>
      <c r="P10" s="119">
        <f t="shared" ref="P10:P17" si="1">$H10      +$J10      +$L10      +$N10</f>
        <v>1299000</v>
      </c>
      <c r="Q10" s="120">
        <f t="shared" ref="Q10:Q17" si="2">$I10      +$K10      +$M10      +$O10</f>
        <v>1999999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64.95</v>
      </c>
      <c r="U10" s="61">
        <f t="shared" ref="U10:U17" si="6">IF(($E10      =0),0,(($Q10      /$E10      )*100))</f>
        <v>99.999949999999998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1021000</v>
      </c>
      <c r="I17" s="123">
        <f t="shared" si="7"/>
        <v>1012540</v>
      </c>
      <c r="J17" s="122">
        <f t="shared" si="7"/>
        <v>153000</v>
      </c>
      <c r="K17" s="123">
        <f t="shared" si="7"/>
        <v>350800</v>
      </c>
      <c r="L17" s="122">
        <f t="shared" si="7"/>
        <v>125000</v>
      </c>
      <c r="M17" s="123">
        <f t="shared" si="7"/>
        <v>0</v>
      </c>
      <c r="N17" s="122">
        <f t="shared" si="7"/>
        <v>0</v>
      </c>
      <c r="O17" s="123">
        <f t="shared" si="7"/>
        <v>636659</v>
      </c>
      <c r="P17" s="122">
        <f t="shared" si="1"/>
        <v>1299000</v>
      </c>
      <c r="Q17" s="123">
        <f t="shared" si="2"/>
        <v>1999999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64.95</v>
      </c>
      <c r="U17" s="65">
        <f>IF((SUM($E9:$E14))=0,0,(Q17/(SUM($E9:$E14))*100))</f>
        <v>99.999949999999998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30000000</v>
      </c>
      <c r="D23" s="118"/>
      <c r="E23" s="118">
        <f t="shared" si="8"/>
        <v>30000000</v>
      </c>
      <c r="F23" s="119">
        <v>30000000</v>
      </c>
      <c r="G23" s="120">
        <v>30000000</v>
      </c>
      <c r="H23" s="119"/>
      <c r="I23" s="120">
        <v>1818970</v>
      </c>
      <c r="J23" s="119"/>
      <c r="K23" s="120">
        <v>2381030</v>
      </c>
      <c r="L23" s="119"/>
      <c r="M23" s="120"/>
      <c r="N23" s="119"/>
      <c r="O23" s="120"/>
      <c r="P23" s="119">
        <f t="shared" si="9"/>
        <v>0</v>
      </c>
      <c r="Q23" s="120">
        <f t="shared" si="10"/>
        <v>4200000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14.000000000000002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30000000</v>
      </c>
      <c r="D26" s="121"/>
      <c r="E26" s="121">
        <f t="shared" si="8"/>
        <v>30000000</v>
      </c>
      <c r="F26" s="122">
        <f t="shared" ref="F26:O26" si="15">SUM(F19:F25)</f>
        <v>30000000</v>
      </c>
      <c r="G26" s="123">
        <f t="shared" si="15"/>
        <v>30000000</v>
      </c>
      <c r="H26" s="122">
        <f t="shared" si="15"/>
        <v>0</v>
      </c>
      <c r="I26" s="123">
        <f t="shared" si="15"/>
        <v>1818970</v>
      </c>
      <c r="J26" s="122">
        <f t="shared" si="15"/>
        <v>0</v>
      </c>
      <c r="K26" s="123">
        <f t="shared" si="15"/>
        <v>2381030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4200000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14.000000000000002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2918000</v>
      </c>
      <c r="C31" s="118"/>
      <c r="D31" s="118"/>
      <c r="E31" s="118">
        <f>$B31      +$C31      +$D31</f>
        <v>2918000</v>
      </c>
      <c r="F31" s="119">
        <v>2918000</v>
      </c>
      <c r="G31" s="120">
        <v>2918000</v>
      </c>
      <c r="H31" s="119">
        <v>197000</v>
      </c>
      <c r="I31" s="120">
        <v>301605</v>
      </c>
      <c r="J31" s="119">
        <v>1056000</v>
      </c>
      <c r="K31" s="120">
        <v>301605</v>
      </c>
      <c r="L31" s="119">
        <v>905000</v>
      </c>
      <c r="M31" s="120"/>
      <c r="N31" s="119">
        <v>510000</v>
      </c>
      <c r="O31" s="120">
        <v>749505</v>
      </c>
      <c r="P31" s="119">
        <f>$H31      +$J31      +$L31      +$N31</f>
        <v>2668000</v>
      </c>
      <c r="Q31" s="120">
        <f>$I31      +$K31      +$M31      +$O31</f>
        <v>1352715</v>
      </c>
      <c r="R31" s="59">
        <f>IF(($L31      =0),0,((($N31      -$L31      )/$L31      )*100))</f>
        <v>-43.646408839779006</v>
      </c>
      <c r="S31" s="60">
        <f>IF(($M31      =0),0,((($O31      -$M31      )/$M31      )*100))</f>
        <v>0</v>
      </c>
      <c r="T31" s="59">
        <f>IF(($E31      =0),0,(($P31      /$E31      )*100))</f>
        <v>91.432488005483208</v>
      </c>
      <c r="U31" s="61">
        <f>IF(($E31      =0),0,(($Q31      /$E31      )*100))</f>
        <v>46.357607950651129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2918000</v>
      </c>
      <c r="C32" s="121">
        <f>SUM(C28:C31)</f>
        <v>0</v>
      </c>
      <c r="D32" s="121"/>
      <c r="E32" s="121">
        <f>$B32      +$C32      +$D32</f>
        <v>2918000</v>
      </c>
      <c r="F32" s="122">
        <f t="shared" ref="F32:O32" si="16">SUM(F28:F31)</f>
        <v>2918000</v>
      </c>
      <c r="G32" s="123">
        <f t="shared" si="16"/>
        <v>2918000</v>
      </c>
      <c r="H32" s="122">
        <f t="shared" si="16"/>
        <v>197000</v>
      </c>
      <c r="I32" s="123">
        <f t="shared" si="16"/>
        <v>301605</v>
      </c>
      <c r="J32" s="122">
        <f t="shared" si="16"/>
        <v>1056000</v>
      </c>
      <c r="K32" s="123">
        <f t="shared" si="16"/>
        <v>301605</v>
      </c>
      <c r="L32" s="122">
        <f t="shared" si="16"/>
        <v>905000</v>
      </c>
      <c r="M32" s="123">
        <f t="shared" si="16"/>
        <v>0</v>
      </c>
      <c r="N32" s="122">
        <f t="shared" si="16"/>
        <v>510000</v>
      </c>
      <c r="O32" s="123">
        <f t="shared" si="16"/>
        <v>749505</v>
      </c>
      <c r="P32" s="122">
        <f>$H32      +$J32      +$L32      +$N32</f>
        <v>2668000</v>
      </c>
      <c r="Q32" s="123">
        <f>$I32      +$K32      +$M32      +$O32</f>
        <v>1352715</v>
      </c>
      <c r="R32" s="63">
        <f>IF(($L32      =0),0,((($N32      -$L32      )/$L32      )*100))</f>
        <v>-43.646408839779006</v>
      </c>
      <c r="S32" s="64">
        <f>IF(($M32      =0),0,((($O32      -$M32      )/$M32      )*100))</f>
        <v>0</v>
      </c>
      <c r="T32" s="63">
        <f>IF($E32   =0,0,($P32   /$E32   )*100)</f>
        <v>91.432488005483208</v>
      </c>
      <c r="U32" s="65">
        <f>IF($E32   =0,0,($Q32   /$E32   )*100)</f>
        <v>46.357607950651129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2093000</v>
      </c>
      <c r="C34" s="118"/>
      <c r="D34" s="118"/>
      <c r="E34" s="118">
        <f>$B34      +$C34      +$D34</f>
        <v>2093000</v>
      </c>
      <c r="F34" s="119">
        <v>2093000</v>
      </c>
      <c r="G34" s="120">
        <v>2093000</v>
      </c>
      <c r="H34" s="119">
        <v>415000</v>
      </c>
      <c r="I34" s="120">
        <v>412292</v>
      </c>
      <c r="J34" s="119">
        <v>504000</v>
      </c>
      <c r="K34" s="120">
        <v>517523</v>
      </c>
      <c r="L34" s="119">
        <v>520000</v>
      </c>
      <c r="M34" s="120"/>
      <c r="N34" s="119">
        <v>518000</v>
      </c>
      <c r="O34" s="120">
        <v>1163185</v>
      </c>
      <c r="P34" s="119">
        <f>$H34      +$J34      +$L34      +$N34</f>
        <v>1957000</v>
      </c>
      <c r="Q34" s="120">
        <f>$I34      +$K34      +$M34      +$O34</f>
        <v>2093000</v>
      </c>
      <c r="R34" s="59">
        <f>IF(($L34      =0),0,((($N34      -$L34      )/$L34      )*100))</f>
        <v>-0.38461538461538464</v>
      </c>
      <c r="S34" s="60">
        <f>IF(($M34      =0),0,((($O34      -$M34      )/$M34      )*100))</f>
        <v>0</v>
      </c>
      <c r="T34" s="59">
        <f>IF(($E34      =0),0,(($P34      /$E34      )*100))</f>
        <v>93.502150023889158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2093000</v>
      </c>
      <c r="C35" s="121">
        <f>C34</f>
        <v>0</v>
      </c>
      <c r="D35" s="121"/>
      <c r="E35" s="121">
        <f>$B35      +$C35      +$D35</f>
        <v>2093000</v>
      </c>
      <c r="F35" s="122">
        <f t="shared" ref="F35:O35" si="17">F34</f>
        <v>2093000</v>
      </c>
      <c r="G35" s="123">
        <f t="shared" si="17"/>
        <v>2093000</v>
      </c>
      <c r="H35" s="122">
        <f t="shared" si="17"/>
        <v>415000</v>
      </c>
      <c r="I35" s="123">
        <f t="shared" si="17"/>
        <v>412292</v>
      </c>
      <c r="J35" s="122">
        <f t="shared" si="17"/>
        <v>504000</v>
      </c>
      <c r="K35" s="123">
        <f t="shared" si="17"/>
        <v>517523</v>
      </c>
      <c r="L35" s="122">
        <f t="shared" si="17"/>
        <v>520000</v>
      </c>
      <c r="M35" s="123">
        <f t="shared" si="17"/>
        <v>0</v>
      </c>
      <c r="N35" s="122">
        <f t="shared" si="17"/>
        <v>518000</v>
      </c>
      <c r="O35" s="123">
        <f t="shared" si="17"/>
        <v>1163185</v>
      </c>
      <c r="P35" s="122">
        <f>$H35      +$J35      +$L35      +$N35</f>
        <v>1957000</v>
      </c>
      <c r="Q35" s="123">
        <f>$I35      +$K35      +$M35      +$O35</f>
        <v>2093000</v>
      </c>
      <c r="R35" s="63">
        <f>IF(($L35      =0),0,((($N35      -$L35      )/$L35      )*100))</f>
        <v>-0.38461538461538464</v>
      </c>
      <c r="S35" s="64">
        <f>IF(($M35      =0),0,((($O35      -$M35      )/$M35      )*100))</f>
        <v>0</v>
      </c>
      <c r="T35" s="63">
        <f>IF($E35   =0,0,($P35   /$E35   )*100)</f>
        <v>93.502150023889158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100000000</v>
      </c>
      <c r="C53" s="118"/>
      <c r="D53" s="118"/>
      <c r="E53" s="118">
        <f t="shared" si="26"/>
        <v>100000000</v>
      </c>
      <c r="F53" s="119">
        <v>100000000</v>
      </c>
      <c r="G53" s="120">
        <v>70000000</v>
      </c>
      <c r="H53" s="119">
        <v>40000000</v>
      </c>
      <c r="I53" s="120"/>
      <c r="J53" s="119"/>
      <c r="K53" s="120">
        <v>10687152</v>
      </c>
      <c r="L53" s="119"/>
      <c r="M53" s="120"/>
      <c r="N53" s="119"/>
      <c r="O53" s="120">
        <v>11623268</v>
      </c>
      <c r="P53" s="119">
        <f t="shared" si="27"/>
        <v>40000000</v>
      </c>
      <c r="Q53" s="120">
        <f t="shared" si="28"/>
        <v>22310420</v>
      </c>
      <c r="R53" s="59">
        <f t="shared" si="29"/>
        <v>0</v>
      </c>
      <c r="S53" s="60">
        <f t="shared" si="30"/>
        <v>0</v>
      </c>
      <c r="T53" s="59">
        <f t="shared" si="31"/>
        <v>40</v>
      </c>
      <c r="U53" s="61">
        <f t="shared" si="32"/>
        <v>22.310420000000001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100000000</v>
      </c>
      <c r="C55" s="121">
        <f>SUM(C44:C54)</f>
        <v>0</v>
      </c>
      <c r="D55" s="121"/>
      <c r="E55" s="121">
        <f t="shared" si="26"/>
        <v>100000000</v>
      </c>
      <c r="F55" s="122">
        <f t="shared" ref="F55:O55" si="33">SUM(F44:F54)</f>
        <v>100000000</v>
      </c>
      <c r="G55" s="123">
        <f t="shared" si="33"/>
        <v>70000000</v>
      </c>
      <c r="H55" s="122">
        <f t="shared" si="33"/>
        <v>40000000</v>
      </c>
      <c r="I55" s="123">
        <f t="shared" si="33"/>
        <v>0</v>
      </c>
      <c r="J55" s="122">
        <f t="shared" si="33"/>
        <v>0</v>
      </c>
      <c r="K55" s="123">
        <f t="shared" si="33"/>
        <v>10687152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11623268</v>
      </c>
      <c r="P55" s="122">
        <f t="shared" si="27"/>
        <v>40000000</v>
      </c>
      <c r="Q55" s="123">
        <f t="shared" si="28"/>
        <v>22310420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40</v>
      </c>
      <c r="U55" s="65">
        <f>IF((+$E45+$E47+$E49+$E50+$E53) =0,0,(Q55   /(+$E45+$E47+$E49+$E50+$E53) )*100)</f>
        <v>22.310420000000001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107011000</v>
      </c>
      <c r="C69" s="130">
        <f>SUM(C9:C16,C19:C25,C28:C31,C34,C37:C41,C44:C54,C57:C60,C63:C67)</f>
        <v>30000000</v>
      </c>
      <c r="D69" s="130"/>
      <c r="E69" s="130">
        <f t="shared" si="35"/>
        <v>137011000</v>
      </c>
      <c r="F69" s="131">
        <f t="shared" ref="F69:O69" si="43">SUM(F9:F16,F19:F25,F28:F31,F34,F37:F41,F44:F54,F57:F60,F63:F67)</f>
        <v>137011000</v>
      </c>
      <c r="G69" s="132">
        <f t="shared" si="43"/>
        <v>107011000</v>
      </c>
      <c r="H69" s="131">
        <f t="shared" si="43"/>
        <v>41633000</v>
      </c>
      <c r="I69" s="132">
        <f t="shared" si="43"/>
        <v>3545407</v>
      </c>
      <c r="J69" s="131">
        <f t="shared" si="43"/>
        <v>1713000</v>
      </c>
      <c r="K69" s="132">
        <f t="shared" si="43"/>
        <v>14238110</v>
      </c>
      <c r="L69" s="131">
        <f t="shared" si="43"/>
        <v>1550000</v>
      </c>
      <c r="M69" s="132">
        <f t="shared" si="43"/>
        <v>0</v>
      </c>
      <c r="N69" s="131">
        <f t="shared" si="43"/>
        <v>1028000</v>
      </c>
      <c r="O69" s="132">
        <f t="shared" si="43"/>
        <v>14172617</v>
      </c>
      <c r="P69" s="131">
        <f t="shared" si="36"/>
        <v>45924000</v>
      </c>
      <c r="Q69" s="132">
        <f t="shared" si="37"/>
        <v>31956134</v>
      </c>
      <c r="R69" s="72">
        <f t="shared" si="38"/>
        <v>-33.677419354838712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33.518476618665652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23.32377254381035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219159000</v>
      </c>
      <c r="C71" s="118"/>
      <c r="D71" s="118"/>
      <c r="E71" s="118">
        <f>$B71      +$C71      +$D71</f>
        <v>219159000</v>
      </c>
      <c r="F71" s="119">
        <v>219159000</v>
      </c>
      <c r="G71" s="120">
        <v>102347000</v>
      </c>
      <c r="H71" s="119">
        <v>3151000</v>
      </c>
      <c r="I71" s="120">
        <v>1547827</v>
      </c>
      <c r="J71" s="119">
        <v>28655000</v>
      </c>
      <c r="K71" s="120">
        <v>35086458</v>
      </c>
      <c r="L71" s="119">
        <v>61886000</v>
      </c>
      <c r="M71" s="120"/>
      <c r="N71" s="119">
        <v>8655000</v>
      </c>
      <c r="O71" s="120">
        <v>65707715</v>
      </c>
      <c r="P71" s="119">
        <f>$H71      +$J71      +$L71      +$N71</f>
        <v>102347000</v>
      </c>
      <c r="Q71" s="120">
        <f>$I71      +$K71      +$M71      +$O71</f>
        <v>102342000</v>
      </c>
      <c r="R71" s="59">
        <f>IF(($L71      =0),0,((($N71      -$L71      )/$L71      )*100))</f>
        <v>-86.014607504120477</v>
      </c>
      <c r="S71" s="60">
        <f>IF(($M71      =0),0,((($O71      -$M71      )/$M71      )*100))</f>
        <v>0</v>
      </c>
      <c r="T71" s="59">
        <f>IF(($E71      =0),0,(($P71      /$E71      )*100))</f>
        <v>46.699884558699388</v>
      </c>
      <c r="U71" s="61">
        <f>IF(($E71      =0),0,(($Q71      /$E71      )*100))</f>
        <v>46.697603110070766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219159000</v>
      </c>
      <c r="C73" s="127">
        <f>SUM(C71:C72)</f>
        <v>0</v>
      </c>
      <c r="D73" s="127"/>
      <c r="E73" s="127">
        <f>$B73      +$C73      +$D73</f>
        <v>219159000</v>
      </c>
      <c r="F73" s="128">
        <f t="shared" ref="F73:O73" si="44">SUM(F71:F72)</f>
        <v>219159000</v>
      </c>
      <c r="G73" s="129">
        <f t="shared" si="44"/>
        <v>102347000</v>
      </c>
      <c r="H73" s="128">
        <f t="shared" si="44"/>
        <v>3151000</v>
      </c>
      <c r="I73" s="129">
        <f t="shared" si="44"/>
        <v>1547827</v>
      </c>
      <c r="J73" s="128">
        <f t="shared" si="44"/>
        <v>28655000</v>
      </c>
      <c r="K73" s="129">
        <f t="shared" si="44"/>
        <v>35086458</v>
      </c>
      <c r="L73" s="128">
        <f t="shared" si="44"/>
        <v>61886000</v>
      </c>
      <c r="M73" s="129">
        <f t="shared" si="44"/>
        <v>0</v>
      </c>
      <c r="N73" s="128">
        <f t="shared" si="44"/>
        <v>8655000</v>
      </c>
      <c r="O73" s="129">
        <f t="shared" si="44"/>
        <v>65707715</v>
      </c>
      <c r="P73" s="128">
        <f>$H73      +$J73      +$L73      +$N73</f>
        <v>102347000</v>
      </c>
      <c r="Q73" s="129">
        <f>$I73      +$K73      +$M73      +$O73</f>
        <v>102342000</v>
      </c>
      <c r="R73" s="68">
        <f>IF(($L73      =0),0,((($N73      -$L73      )/$L73      )*100))</f>
        <v>-86.014607504120477</v>
      </c>
      <c r="S73" s="69">
        <f>IF(($M73      =0),0,((($O73      -$M73      )/$M73      )*100))</f>
        <v>0</v>
      </c>
      <c r="T73" s="68">
        <f>IF(($E71      =0),0,(($P71      /$E71      )*100))</f>
        <v>46.699884558699388</v>
      </c>
      <c r="U73" s="70">
        <f>IF($E71   =0,0,($Q71   /$E71 )*100)</f>
        <v>46.697603110070766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219159000</v>
      </c>
      <c r="C74" s="130">
        <f>SUM(C71:C72)</f>
        <v>0</v>
      </c>
      <c r="D74" s="130"/>
      <c r="E74" s="130">
        <f>$B74      +$C74      +$D74</f>
        <v>219159000</v>
      </c>
      <c r="F74" s="131">
        <f t="shared" ref="F74:O74" si="45">SUM(F71:F72)</f>
        <v>219159000</v>
      </c>
      <c r="G74" s="132">
        <f t="shared" si="45"/>
        <v>102347000</v>
      </c>
      <c r="H74" s="131">
        <f t="shared" si="45"/>
        <v>3151000</v>
      </c>
      <c r="I74" s="132">
        <f t="shared" si="45"/>
        <v>1547827</v>
      </c>
      <c r="J74" s="131">
        <f t="shared" si="45"/>
        <v>28655000</v>
      </c>
      <c r="K74" s="132">
        <f t="shared" si="45"/>
        <v>35086458</v>
      </c>
      <c r="L74" s="131">
        <f t="shared" si="45"/>
        <v>61886000</v>
      </c>
      <c r="M74" s="132">
        <f t="shared" si="45"/>
        <v>0</v>
      </c>
      <c r="N74" s="131">
        <f t="shared" si="45"/>
        <v>8655000</v>
      </c>
      <c r="O74" s="132">
        <f t="shared" si="45"/>
        <v>65707715</v>
      </c>
      <c r="P74" s="131">
        <f>$H74      +$J74      +$L74      +$N74</f>
        <v>102347000</v>
      </c>
      <c r="Q74" s="132">
        <f>$I74      +$K74      +$M74      +$O74</f>
        <v>102342000</v>
      </c>
      <c r="R74" s="72">
        <f>IF(($L74      =0),0,((($N74      -$L74      )/$L74      )*100))</f>
        <v>-86.014607504120477</v>
      </c>
      <c r="S74" s="73">
        <f>IF(($M74      =0),0,((($O74      -$M74      )/$M74      )*100))</f>
        <v>0</v>
      </c>
      <c r="T74" s="72">
        <f>IF(($E71      =0),0,(($P71      /$E71      )*100))</f>
        <v>46.699884558699388</v>
      </c>
      <c r="U74" s="76">
        <f>IF($E71   =0,0,($Q71   /$E71 )*100)</f>
        <v>46.697603110070766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326170000</v>
      </c>
      <c r="C75" s="130">
        <f>SUM(C9:C16,C19:C25,C28:C31,C34,C37:C41,C44:C54,C57:C60,C63:C67,C71:C72)</f>
        <v>30000000</v>
      </c>
      <c r="D75" s="130"/>
      <c r="E75" s="130">
        <f>$B75      +$C75      +$D75</f>
        <v>356170000</v>
      </c>
      <c r="F75" s="131">
        <f t="shared" ref="F75:O75" si="46">SUM(F9:F16,F19:F25,F28:F31,F34,F37:F41,F44:F54,F57:F60,F63:F67,F71:F72)</f>
        <v>356170000</v>
      </c>
      <c r="G75" s="132">
        <f t="shared" si="46"/>
        <v>209358000</v>
      </c>
      <c r="H75" s="131">
        <f t="shared" si="46"/>
        <v>44784000</v>
      </c>
      <c r="I75" s="132">
        <f t="shared" si="46"/>
        <v>5093234</v>
      </c>
      <c r="J75" s="131">
        <f t="shared" si="46"/>
        <v>30368000</v>
      </c>
      <c r="K75" s="132">
        <f t="shared" si="46"/>
        <v>49324568</v>
      </c>
      <c r="L75" s="131">
        <f t="shared" si="46"/>
        <v>63436000</v>
      </c>
      <c r="M75" s="132">
        <f t="shared" si="46"/>
        <v>0</v>
      </c>
      <c r="N75" s="131">
        <f t="shared" si="46"/>
        <v>9683000</v>
      </c>
      <c r="O75" s="132">
        <f t="shared" si="46"/>
        <v>79880332</v>
      </c>
      <c r="P75" s="131">
        <f>$H75      +$J75      +$L75      +$N75</f>
        <v>148271000</v>
      </c>
      <c r="Q75" s="132">
        <f>$I75      +$K75      +$M75      +$O75</f>
        <v>134298134</v>
      </c>
      <c r="R75" s="72">
        <f>IF(($L75      =0),0,((($N75      -$L75      )/$L75      )*100))</f>
        <v>-84.735796708493609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41.629278153690649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37.706189179324475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BGitZHyzLB22Xh4t9PyPSQHfuP9Kpeks6k9FyreWV3rlOn1Y73Pj8rSVWRDBxdUR76xZ8kLGR33Ih0c5H8JIA==" saltValue="DXUJ1+MDZ4YRlXpsaVr/y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239000</v>
      </c>
      <c r="I10" s="120"/>
      <c r="J10" s="119">
        <v>1165000</v>
      </c>
      <c r="K10" s="120"/>
      <c r="L10" s="119">
        <v>159000</v>
      </c>
      <c r="M10" s="120"/>
      <c r="N10" s="119">
        <v>154000</v>
      </c>
      <c r="O10" s="120">
        <v>1667680</v>
      </c>
      <c r="P10" s="119">
        <f t="shared" ref="P10:P17" si="1">$H10      +$J10      +$L10      +$N10</f>
        <v>1717000</v>
      </c>
      <c r="Q10" s="120">
        <f t="shared" ref="Q10:Q17" si="2">$I10      +$K10      +$M10      +$O10</f>
        <v>1667680</v>
      </c>
      <c r="R10" s="59">
        <f t="shared" ref="R10:R17" si="3">IF(($L10      =0),0,((($N10      -$L10      )/$L10      )*100))</f>
        <v>-3.1446540880503147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85.850000000000009</v>
      </c>
      <c r="U10" s="61">
        <f t="shared" ref="U10:U17" si="6">IF(($E10      =0),0,(($Q10      /$E10      )*100))</f>
        <v>83.384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49000000</v>
      </c>
      <c r="D16" s="118"/>
      <c r="E16" s="118">
        <f t="shared" si="0"/>
        <v>95000000</v>
      </c>
      <c r="F16" s="119">
        <v>95000000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48000000</v>
      </c>
      <c r="C17" s="121">
        <f>SUM(C9:C16)</f>
        <v>49000000</v>
      </c>
      <c r="D17" s="121"/>
      <c r="E17" s="121">
        <f t="shared" si="0"/>
        <v>97000000</v>
      </c>
      <c r="F17" s="122">
        <f t="shared" ref="F17:O17" si="7">SUM(F9:F16)</f>
        <v>97000000</v>
      </c>
      <c r="G17" s="123">
        <f t="shared" si="7"/>
        <v>2000000</v>
      </c>
      <c r="H17" s="122">
        <f t="shared" si="7"/>
        <v>239000</v>
      </c>
      <c r="I17" s="123">
        <f t="shared" si="7"/>
        <v>0</v>
      </c>
      <c r="J17" s="122">
        <f t="shared" si="7"/>
        <v>1165000</v>
      </c>
      <c r="K17" s="123">
        <f t="shared" si="7"/>
        <v>0</v>
      </c>
      <c r="L17" s="122">
        <f t="shared" si="7"/>
        <v>159000</v>
      </c>
      <c r="M17" s="123">
        <f t="shared" si="7"/>
        <v>0</v>
      </c>
      <c r="N17" s="122">
        <f t="shared" si="7"/>
        <v>154000</v>
      </c>
      <c r="O17" s="123">
        <f t="shared" si="7"/>
        <v>1667680</v>
      </c>
      <c r="P17" s="122">
        <f t="shared" si="1"/>
        <v>1717000</v>
      </c>
      <c r="Q17" s="123">
        <f t="shared" si="2"/>
        <v>1667680</v>
      </c>
      <c r="R17" s="63">
        <f t="shared" si="3"/>
        <v>-3.1446540880503147</v>
      </c>
      <c r="S17" s="64">
        <f t="shared" si="4"/>
        <v>0</v>
      </c>
      <c r="T17" s="63">
        <f>IF((SUM($E9:$E14))=0,0,(P17/(SUM($E9:$E14))*100))</f>
        <v>85.850000000000009</v>
      </c>
      <c r="U17" s="65">
        <f>IF((SUM($E9:$E14))=0,0,(Q17/(SUM($E9:$E14))*100))</f>
        <v>83.384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920000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920000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1699000</v>
      </c>
      <c r="C34" s="118"/>
      <c r="D34" s="118"/>
      <c r="E34" s="118">
        <f>$B34      +$C34      +$D34</f>
        <v>1699000</v>
      </c>
      <c r="F34" s="119">
        <v>1699000</v>
      </c>
      <c r="G34" s="120">
        <v>1699000</v>
      </c>
      <c r="H34" s="119">
        <v>425000</v>
      </c>
      <c r="I34" s="120"/>
      <c r="J34" s="119">
        <v>765000</v>
      </c>
      <c r="K34" s="120"/>
      <c r="L34" s="119">
        <v>8000</v>
      </c>
      <c r="M34" s="120"/>
      <c r="N34" s="119"/>
      <c r="O34" s="120">
        <v>1721678</v>
      </c>
      <c r="P34" s="119">
        <f>$H34      +$J34      +$L34      +$N34</f>
        <v>1198000</v>
      </c>
      <c r="Q34" s="120">
        <f>$I34      +$K34      +$M34      +$O34</f>
        <v>1721678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70.512065921130073</v>
      </c>
      <c r="U34" s="61">
        <f>IF(($E34      =0),0,(($Q34      /$E34      )*100))</f>
        <v>101.33478516774572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1699000</v>
      </c>
      <c r="C35" s="121">
        <f>C34</f>
        <v>0</v>
      </c>
      <c r="D35" s="121"/>
      <c r="E35" s="121">
        <f>$B35      +$C35      +$D35</f>
        <v>1699000</v>
      </c>
      <c r="F35" s="122">
        <f t="shared" ref="F35:O35" si="17">F34</f>
        <v>1699000</v>
      </c>
      <c r="G35" s="123">
        <f t="shared" si="17"/>
        <v>1699000</v>
      </c>
      <c r="H35" s="122">
        <f t="shared" si="17"/>
        <v>425000</v>
      </c>
      <c r="I35" s="123">
        <f t="shared" si="17"/>
        <v>0</v>
      </c>
      <c r="J35" s="122">
        <f t="shared" si="17"/>
        <v>765000</v>
      </c>
      <c r="K35" s="123">
        <f t="shared" si="17"/>
        <v>0</v>
      </c>
      <c r="L35" s="122">
        <f t="shared" si="17"/>
        <v>8000</v>
      </c>
      <c r="M35" s="123">
        <f t="shared" si="17"/>
        <v>0</v>
      </c>
      <c r="N35" s="122">
        <f t="shared" si="17"/>
        <v>0</v>
      </c>
      <c r="O35" s="123">
        <f t="shared" si="17"/>
        <v>1721678</v>
      </c>
      <c r="P35" s="122">
        <f>$H35      +$J35      +$L35      +$N35</f>
        <v>1198000</v>
      </c>
      <c r="Q35" s="123">
        <f>$I35      +$K35      +$M35      +$O35</f>
        <v>1721678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70.512065921130073</v>
      </c>
      <c r="U35" s="65">
        <f>IF($E35   =0,0,($Q35   /$E35   )*100)</f>
        <v>101.33478516774572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3420000</v>
      </c>
      <c r="C37" s="118"/>
      <c r="D37" s="118"/>
      <c r="E37" s="118">
        <f t="shared" ref="E37:E42" si="18">$B37      +$C37      +$D37</f>
        <v>3420000</v>
      </c>
      <c r="F37" s="119">
        <v>3420000</v>
      </c>
      <c r="G37" s="120">
        <v>2350000</v>
      </c>
      <c r="H37" s="119"/>
      <c r="I37" s="120"/>
      <c r="J37" s="119">
        <v>832000</v>
      </c>
      <c r="K37" s="120"/>
      <c r="L37" s="119"/>
      <c r="M37" s="120"/>
      <c r="N37" s="119">
        <v>22000</v>
      </c>
      <c r="O37" s="120">
        <v>1123243</v>
      </c>
      <c r="P37" s="119">
        <f t="shared" ref="P37:P42" si="19">$H37      +$J37      +$L37      +$N37</f>
        <v>854000</v>
      </c>
      <c r="Q37" s="120">
        <f t="shared" ref="Q37:Q42" si="20">$I37      +$K37      +$M37      +$O37</f>
        <v>1123243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24.970760233918128</v>
      </c>
      <c r="U37" s="61">
        <f t="shared" ref="U37:U42" si="24">IF(($E37      =0),0,(($Q37      /$E37      )*100))</f>
        <v>32.843362573099419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1384000</v>
      </c>
      <c r="K40" s="120"/>
      <c r="L40" s="119">
        <v>1264000</v>
      </c>
      <c r="M40" s="120"/>
      <c r="N40" s="119">
        <v>1284000</v>
      </c>
      <c r="O40" s="120">
        <v>3969120</v>
      </c>
      <c r="P40" s="119">
        <f t="shared" si="19"/>
        <v>3932000</v>
      </c>
      <c r="Q40" s="120">
        <f t="shared" si="20"/>
        <v>3969120</v>
      </c>
      <c r="R40" s="59">
        <f t="shared" si="21"/>
        <v>1.5822784810126582</v>
      </c>
      <c r="S40" s="60">
        <f t="shared" si="22"/>
        <v>0</v>
      </c>
      <c r="T40" s="59">
        <f t="shared" si="23"/>
        <v>98.3</v>
      </c>
      <c r="U40" s="61">
        <f t="shared" si="24"/>
        <v>99.228000000000009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7420000</v>
      </c>
      <c r="C42" s="121">
        <f>SUM(C37:C41)</f>
        <v>0</v>
      </c>
      <c r="D42" s="121"/>
      <c r="E42" s="121">
        <f t="shared" si="18"/>
        <v>7420000</v>
      </c>
      <c r="F42" s="122">
        <f t="shared" ref="F42:O42" si="25">SUM(F37:F41)</f>
        <v>7420000</v>
      </c>
      <c r="G42" s="123">
        <f t="shared" si="25"/>
        <v>6350000</v>
      </c>
      <c r="H42" s="122">
        <f t="shared" si="25"/>
        <v>0</v>
      </c>
      <c r="I42" s="123">
        <f t="shared" si="25"/>
        <v>0</v>
      </c>
      <c r="J42" s="122">
        <f t="shared" si="25"/>
        <v>2216000</v>
      </c>
      <c r="K42" s="123">
        <f t="shared" si="25"/>
        <v>0</v>
      </c>
      <c r="L42" s="122">
        <f t="shared" si="25"/>
        <v>1264000</v>
      </c>
      <c r="M42" s="123">
        <f t="shared" si="25"/>
        <v>0</v>
      </c>
      <c r="N42" s="122">
        <f t="shared" si="25"/>
        <v>1306000</v>
      </c>
      <c r="O42" s="123">
        <f t="shared" si="25"/>
        <v>5092363</v>
      </c>
      <c r="P42" s="122">
        <f t="shared" si="19"/>
        <v>4786000</v>
      </c>
      <c r="Q42" s="123">
        <f t="shared" si="20"/>
        <v>5092363</v>
      </c>
      <c r="R42" s="63">
        <f t="shared" si="21"/>
        <v>3.3227848101265818</v>
      </c>
      <c r="S42" s="64">
        <f t="shared" si="22"/>
        <v>0</v>
      </c>
      <c r="T42" s="63">
        <f>IF((+$E37+$E40) =0,0,(P42   /(+$E37+$E40) )*100)</f>
        <v>64.501347708894869</v>
      </c>
      <c r="U42" s="65">
        <f>IF((+$E37+$E40) =0,0,(Q42   /(+$E37+$E40) )*100)</f>
        <v>68.630229110512133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57119000</v>
      </c>
      <c r="C69" s="130">
        <f>SUM(C9:C16,C19:C25,C28:C31,C34,C37:C41,C44:C54,C57:C60,C63:C67)</f>
        <v>49000000</v>
      </c>
      <c r="D69" s="130"/>
      <c r="E69" s="130">
        <f t="shared" si="35"/>
        <v>106119000</v>
      </c>
      <c r="F69" s="131">
        <f t="shared" ref="F69:O69" si="43">SUM(F9:F16,F19:F25,F28:F31,F34,F37:F41,F44:F54,F57:F60,F63:F67)</f>
        <v>106119000</v>
      </c>
      <c r="G69" s="132">
        <f t="shared" si="43"/>
        <v>10049000</v>
      </c>
      <c r="H69" s="131">
        <f t="shared" si="43"/>
        <v>664000</v>
      </c>
      <c r="I69" s="132">
        <f t="shared" si="43"/>
        <v>0</v>
      </c>
      <c r="J69" s="131">
        <f t="shared" si="43"/>
        <v>4146000</v>
      </c>
      <c r="K69" s="132">
        <f t="shared" si="43"/>
        <v>0</v>
      </c>
      <c r="L69" s="131">
        <f t="shared" si="43"/>
        <v>1431000</v>
      </c>
      <c r="M69" s="132">
        <f t="shared" si="43"/>
        <v>0</v>
      </c>
      <c r="N69" s="131">
        <f t="shared" si="43"/>
        <v>1460000</v>
      </c>
      <c r="O69" s="132">
        <f t="shared" si="43"/>
        <v>8481721</v>
      </c>
      <c r="P69" s="131">
        <f t="shared" si="36"/>
        <v>7701000</v>
      </c>
      <c r="Q69" s="132">
        <f t="shared" si="37"/>
        <v>8481721</v>
      </c>
      <c r="R69" s="72">
        <f t="shared" si="38"/>
        <v>2.0265548567435361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69.25982552387805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76.281329256228076</v>
      </c>
      <c r="V69" s="131">
        <f>SUM(V9:V16,V19:V25,V28:V31,V34,V37:V41,V44:V54,V57:V60,V63:V67)</f>
        <v>920000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17873000</v>
      </c>
      <c r="C71" s="118"/>
      <c r="D71" s="118"/>
      <c r="E71" s="118">
        <f>$B71      +$C71      +$D71</f>
        <v>17873000</v>
      </c>
      <c r="F71" s="119">
        <v>17873000</v>
      </c>
      <c r="G71" s="120">
        <v>17873000</v>
      </c>
      <c r="H71" s="119">
        <v>893000</v>
      </c>
      <c r="I71" s="120">
        <v>34279</v>
      </c>
      <c r="J71" s="119">
        <v>9738000</v>
      </c>
      <c r="K71" s="120"/>
      <c r="L71" s="119">
        <v>2828000</v>
      </c>
      <c r="M71" s="120"/>
      <c r="N71" s="119">
        <v>4414000</v>
      </c>
      <c r="O71" s="120">
        <v>17212641</v>
      </c>
      <c r="P71" s="119">
        <f>$H71      +$J71      +$L71      +$N71</f>
        <v>17873000</v>
      </c>
      <c r="Q71" s="120">
        <f>$I71      +$K71      +$M71      +$O71</f>
        <v>17246920</v>
      </c>
      <c r="R71" s="59">
        <f>IF(($L71      =0),0,((($N71      -$L71      )/$L71      )*100))</f>
        <v>56.082036775106083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96.497062608403738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17873000</v>
      </c>
      <c r="C73" s="127">
        <f>SUM(C71:C72)</f>
        <v>0</v>
      </c>
      <c r="D73" s="127"/>
      <c r="E73" s="127">
        <f>$B73      +$C73      +$D73</f>
        <v>17873000</v>
      </c>
      <c r="F73" s="128">
        <f t="shared" ref="F73:O73" si="44">SUM(F71:F72)</f>
        <v>17873000</v>
      </c>
      <c r="G73" s="129">
        <f t="shared" si="44"/>
        <v>17873000</v>
      </c>
      <c r="H73" s="128">
        <f t="shared" si="44"/>
        <v>893000</v>
      </c>
      <c r="I73" s="129">
        <f t="shared" si="44"/>
        <v>34279</v>
      </c>
      <c r="J73" s="128">
        <f t="shared" si="44"/>
        <v>9738000</v>
      </c>
      <c r="K73" s="129">
        <f t="shared" si="44"/>
        <v>0</v>
      </c>
      <c r="L73" s="128">
        <f t="shared" si="44"/>
        <v>2828000</v>
      </c>
      <c r="M73" s="129">
        <f t="shared" si="44"/>
        <v>0</v>
      </c>
      <c r="N73" s="128">
        <f t="shared" si="44"/>
        <v>4414000</v>
      </c>
      <c r="O73" s="129">
        <f t="shared" si="44"/>
        <v>17212641</v>
      </c>
      <c r="P73" s="128">
        <f>$H73      +$J73      +$L73      +$N73</f>
        <v>17873000</v>
      </c>
      <c r="Q73" s="129">
        <f>$I73      +$K73      +$M73      +$O73</f>
        <v>17246920</v>
      </c>
      <c r="R73" s="68">
        <f>IF(($L73      =0),0,((($N73      -$L73      )/$L73      )*100))</f>
        <v>56.082036775106083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96.497062608403738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17873000</v>
      </c>
      <c r="C74" s="130">
        <f>SUM(C71:C72)</f>
        <v>0</v>
      </c>
      <c r="D74" s="130"/>
      <c r="E74" s="130">
        <f>$B74      +$C74      +$D74</f>
        <v>17873000</v>
      </c>
      <c r="F74" s="131">
        <f t="shared" ref="F74:O74" si="45">SUM(F71:F72)</f>
        <v>17873000</v>
      </c>
      <c r="G74" s="132">
        <f t="shared" si="45"/>
        <v>17873000</v>
      </c>
      <c r="H74" s="131">
        <f t="shared" si="45"/>
        <v>893000</v>
      </c>
      <c r="I74" s="132">
        <f t="shared" si="45"/>
        <v>34279</v>
      </c>
      <c r="J74" s="131">
        <f t="shared" si="45"/>
        <v>9738000</v>
      </c>
      <c r="K74" s="132">
        <f t="shared" si="45"/>
        <v>0</v>
      </c>
      <c r="L74" s="131">
        <f t="shared" si="45"/>
        <v>2828000</v>
      </c>
      <c r="M74" s="132">
        <f t="shared" si="45"/>
        <v>0</v>
      </c>
      <c r="N74" s="131">
        <f t="shared" si="45"/>
        <v>4414000</v>
      </c>
      <c r="O74" s="132">
        <f t="shared" si="45"/>
        <v>17212641</v>
      </c>
      <c r="P74" s="131">
        <f>$H74      +$J74      +$L74      +$N74</f>
        <v>17873000</v>
      </c>
      <c r="Q74" s="132">
        <f>$I74      +$K74      +$M74      +$O74</f>
        <v>17246920</v>
      </c>
      <c r="R74" s="72">
        <f>IF(($L74      =0),0,((($N74      -$L74      )/$L74      )*100))</f>
        <v>56.082036775106083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96.497062608403738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74992000</v>
      </c>
      <c r="C75" s="130">
        <f>SUM(C9:C16,C19:C25,C28:C31,C34,C37:C41,C44:C54,C57:C60,C63:C67,C71:C72)</f>
        <v>49000000</v>
      </c>
      <c r="D75" s="130"/>
      <c r="E75" s="130">
        <f>$B75      +$C75      +$D75</f>
        <v>123992000</v>
      </c>
      <c r="F75" s="131">
        <f t="shared" ref="F75:O75" si="46">SUM(F9:F16,F19:F25,F28:F31,F34,F37:F41,F44:F54,F57:F60,F63:F67,F71:F72)</f>
        <v>123992000</v>
      </c>
      <c r="G75" s="132">
        <f t="shared" si="46"/>
        <v>27922000</v>
      </c>
      <c r="H75" s="131">
        <f t="shared" si="46"/>
        <v>1557000</v>
      </c>
      <c r="I75" s="132">
        <f t="shared" si="46"/>
        <v>34279</v>
      </c>
      <c r="J75" s="131">
        <f t="shared" si="46"/>
        <v>13884000</v>
      </c>
      <c r="K75" s="132">
        <f t="shared" si="46"/>
        <v>0</v>
      </c>
      <c r="L75" s="131">
        <f t="shared" si="46"/>
        <v>4259000</v>
      </c>
      <c r="M75" s="132">
        <f t="shared" si="46"/>
        <v>0</v>
      </c>
      <c r="N75" s="131">
        <f t="shared" si="46"/>
        <v>5874000</v>
      </c>
      <c r="O75" s="132">
        <f t="shared" si="46"/>
        <v>25694362</v>
      </c>
      <c r="P75" s="131">
        <f>$H75      +$J75      +$L75      +$N75</f>
        <v>25574000</v>
      </c>
      <c r="Q75" s="132">
        <f>$I75      +$K75      +$M75      +$O75</f>
        <v>25728641</v>
      </c>
      <c r="R75" s="72">
        <f>IF(($L75      =0),0,((($N75      -$L75      )/$L75      )*100))</f>
        <v>37.919699459967127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88.210540838852097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88.743932809050776</v>
      </c>
      <c r="V75" s="131">
        <f>SUM(V9:V16,V19:V25,V28:V31,V34,V37:V41,V44:V54,V57:V60,V63:V67,V71:V72)</f>
        <v>920000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G6GJIPW2RRsgQATwPaBU7MfEjkbT++lB9GEr7/tomvA7MH2felRwgG7Fxg7N69YgKOJgd/s76+3DH9Ws1TixyQ==" saltValue="5kaYQ5S+Hda+ySD0hlj2m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407000</v>
      </c>
      <c r="I10" s="120">
        <v>102808</v>
      </c>
      <c r="J10" s="119">
        <v>593000</v>
      </c>
      <c r="K10" s="120">
        <v>111424</v>
      </c>
      <c r="L10" s="119">
        <v>274000</v>
      </c>
      <c r="M10" s="120"/>
      <c r="N10" s="119"/>
      <c r="O10" s="120">
        <v>399222</v>
      </c>
      <c r="P10" s="119">
        <f t="shared" ref="P10:P17" si="1">$H10      +$J10      +$L10      +$N10</f>
        <v>1274000</v>
      </c>
      <c r="Q10" s="120">
        <f t="shared" ref="Q10:Q17" si="2">$I10      +$K10      +$M10      +$O10</f>
        <v>613454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67.05263157894737</v>
      </c>
      <c r="U10" s="61">
        <f t="shared" ref="U10:U17" si="6">IF(($E10      =0),0,(($Q10      /$E10      )*100))</f>
        <v>32.287052631578952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407000</v>
      </c>
      <c r="I17" s="123">
        <f t="shared" si="7"/>
        <v>102808</v>
      </c>
      <c r="J17" s="122">
        <f t="shared" si="7"/>
        <v>593000</v>
      </c>
      <c r="K17" s="123">
        <f t="shared" si="7"/>
        <v>111424</v>
      </c>
      <c r="L17" s="122">
        <f t="shared" si="7"/>
        <v>274000</v>
      </c>
      <c r="M17" s="123">
        <f t="shared" si="7"/>
        <v>0</v>
      </c>
      <c r="N17" s="122">
        <f t="shared" si="7"/>
        <v>0</v>
      </c>
      <c r="O17" s="123">
        <f t="shared" si="7"/>
        <v>399222</v>
      </c>
      <c r="P17" s="122">
        <f t="shared" si="1"/>
        <v>1274000</v>
      </c>
      <c r="Q17" s="123">
        <f t="shared" si="2"/>
        <v>613454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67.05263157894737</v>
      </c>
      <c r="U17" s="65">
        <f>IF((SUM($E9:$E14))=0,0,(Q17/(SUM($E9:$E14))*100))</f>
        <v>32.287052631578952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23000000</v>
      </c>
      <c r="D23" s="118"/>
      <c r="E23" s="118">
        <f t="shared" si="8"/>
        <v>23000000</v>
      </c>
      <c r="F23" s="119">
        <v>23000000</v>
      </c>
      <c r="G23" s="120">
        <v>23000000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23000000</v>
      </c>
      <c r="D26" s="121"/>
      <c r="E26" s="121">
        <f t="shared" si="8"/>
        <v>23000000</v>
      </c>
      <c r="F26" s="122">
        <f t="shared" ref="F26:O26" si="15">SUM(F19:F25)</f>
        <v>23000000</v>
      </c>
      <c r="G26" s="123">
        <f t="shared" si="15"/>
        <v>23000000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1639000</v>
      </c>
      <c r="C34" s="118"/>
      <c r="D34" s="118"/>
      <c r="E34" s="118">
        <f>$B34      +$C34      +$D34</f>
        <v>1639000</v>
      </c>
      <c r="F34" s="119">
        <v>1639000</v>
      </c>
      <c r="G34" s="120">
        <v>1639000</v>
      </c>
      <c r="H34" s="119">
        <v>410000</v>
      </c>
      <c r="I34" s="120">
        <v>319200</v>
      </c>
      <c r="J34" s="119">
        <v>637000</v>
      </c>
      <c r="K34" s="120">
        <v>316008</v>
      </c>
      <c r="L34" s="119"/>
      <c r="M34" s="120"/>
      <c r="N34" s="119"/>
      <c r="O34" s="120"/>
      <c r="P34" s="119">
        <f>$H34      +$J34      +$L34      +$N34</f>
        <v>1047000</v>
      </c>
      <c r="Q34" s="120">
        <f>$I34      +$K34      +$M34      +$O34</f>
        <v>635208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63.880414887126292</v>
      </c>
      <c r="U34" s="61">
        <f>IF(($E34      =0),0,(($Q34      /$E34      )*100))</f>
        <v>38.75582672361196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1639000</v>
      </c>
      <c r="C35" s="121">
        <f>C34</f>
        <v>0</v>
      </c>
      <c r="D35" s="121"/>
      <c r="E35" s="121">
        <f>$B35      +$C35      +$D35</f>
        <v>1639000</v>
      </c>
      <c r="F35" s="122">
        <f t="shared" ref="F35:O35" si="17">F34</f>
        <v>1639000</v>
      </c>
      <c r="G35" s="123">
        <f t="shared" si="17"/>
        <v>1639000</v>
      </c>
      <c r="H35" s="122">
        <f t="shared" si="17"/>
        <v>410000</v>
      </c>
      <c r="I35" s="123">
        <f t="shared" si="17"/>
        <v>319200</v>
      </c>
      <c r="J35" s="122">
        <f t="shared" si="17"/>
        <v>637000</v>
      </c>
      <c r="K35" s="123">
        <f t="shared" si="17"/>
        <v>316008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1047000</v>
      </c>
      <c r="Q35" s="123">
        <f>$I35      +$K35      +$M35      +$O35</f>
        <v>635208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63.880414887126292</v>
      </c>
      <c r="U35" s="65">
        <f>IF($E35   =0,0,($Q35   /$E35   )*100)</f>
        <v>38.75582672361196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20000000</v>
      </c>
      <c r="C37" s="118"/>
      <c r="D37" s="118"/>
      <c r="E37" s="118">
        <f t="shared" ref="E37:E42" si="18">$B37      +$C37      +$D37</f>
        <v>20000000</v>
      </c>
      <c r="F37" s="119">
        <v>20000000</v>
      </c>
      <c r="G37" s="120">
        <v>13000000</v>
      </c>
      <c r="H37" s="119"/>
      <c r="I37" s="120"/>
      <c r="J37" s="119">
        <v>6451000</v>
      </c>
      <c r="K37" s="120"/>
      <c r="L37" s="119">
        <v>6549000</v>
      </c>
      <c r="M37" s="120"/>
      <c r="N37" s="119"/>
      <c r="O37" s="120">
        <v>4720897</v>
      </c>
      <c r="P37" s="119">
        <f t="shared" ref="P37:P42" si="19">$H37      +$J37      +$L37      +$N37</f>
        <v>13000000</v>
      </c>
      <c r="Q37" s="120">
        <f t="shared" ref="Q37:Q42" si="20">$I37      +$K37      +$M37      +$O37</f>
        <v>4720897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65</v>
      </c>
      <c r="U37" s="61">
        <f t="shared" ref="U37:U42" si="24">IF(($E37      =0),0,(($Q37      /$E37      )*100))</f>
        <v>23.604485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20000000</v>
      </c>
      <c r="C42" s="121">
        <f>SUM(C37:C41)</f>
        <v>0</v>
      </c>
      <c r="D42" s="121"/>
      <c r="E42" s="121">
        <f t="shared" si="18"/>
        <v>20000000</v>
      </c>
      <c r="F42" s="122">
        <f t="shared" ref="F42:O42" si="25">SUM(F37:F41)</f>
        <v>20000000</v>
      </c>
      <c r="G42" s="123">
        <f t="shared" si="25"/>
        <v>13000000</v>
      </c>
      <c r="H42" s="122">
        <f t="shared" si="25"/>
        <v>0</v>
      </c>
      <c r="I42" s="123">
        <f t="shared" si="25"/>
        <v>0</v>
      </c>
      <c r="J42" s="122">
        <f t="shared" si="25"/>
        <v>6451000</v>
      </c>
      <c r="K42" s="123">
        <f t="shared" si="25"/>
        <v>0</v>
      </c>
      <c r="L42" s="122">
        <f t="shared" si="25"/>
        <v>6549000</v>
      </c>
      <c r="M42" s="123">
        <f t="shared" si="25"/>
        <v>0</v>
      </c>
      <c r="N42" s="122">
        <f t="shared" si="25"/>
        <v>0</v>
      </c>
      <c r="O42" s="123">
        <f t="shared" si="25"/>
        <v>4720897</v>
      </c>
      <c r="P42" s="122">
        <f t="shared" si="19"/>
        <v>13000000</v>
      </c>
      <c r="Q42" s="123">
        <f t="shared" si="20"/>
        <v>4720897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65</v>
      </c>
      <c r="U42" s="65">
        <f>IF((+$E37+$E40) =0,0,(Q42   /(+$E37+$E40) )*100)</f>
        <v>23.604485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23539000</v>
      </c>
      <c r="C69" s="130">
        <f>SUM(C9:C16,C19:C25,C28:C31,C34,C37:C41,C44:C54,C57:C60,C63:C67)</f>
        <v>23000000</v>
      </c>
      <c r="D69" s="130"/>
      <c r="E69" s="130">
        <f t="shared" si="35"/>
        <v>46539000</v>
      </c>
      <c r="F69" s="131">
        <f t="shared" ref="F69:O69" si="43">SUM(F9:F16,F19:F25,F28:F31,F34,F37:F41,F44:F54,F57:F60,F63:F67)</f>
        <v>46539000</v>
      </c>
      <c r="G69" s="132">
        <f t="shared" si="43"/>
        <v>39539000</v>
      </c>
      <c r="H69" s="131">
        <f t="shared" si="43"/>
        <v>817000</v>
      </c>
      <c r="I69" s="132">
        <f t="shared" si="43"/>
        <v>422008</v>
      </c>
      <c r="J69" s="131">
        <f t="shared" si="43"/>
        <v>7681000</v>
      </c>
      <c r="K69" s="132">
        <f t="shared" si="43"/>
        <v>427432</v>
      </c>
      <c r="L69" s="131">
        <f t="shared" si="43"/>
        <v>6823000</v>
      </c>
      <c r="M69" s="132">
        <f t="shared" si="43"/>
        <v>0</v>
      </c>
      <c r="N69" s="131">
        <f t="shared" si="43"/>
        <v>0</v>
      </c>
      <c r="O69" s="132">
        <f t="shared" si="43"/>
        <v>5120119</v>
      </c>
      <c r="P69" s="131">
        <f t="shared" si="36"/>
        <v>15321000</v>
      </c>
      <c r="Q69" s="132">
        <f t="shared" si="37"/>
        <v>5969559</v>
      </c>
      <c r="R69" s="72">
        <f t="shared" si="38"/>
        <v>-100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32.920776123251464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12.827003158641141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37961000</v>
      </c>
      <c r="C71" s="118"/>
      <c r="D71" s="118"/>
      <c r="E71" s="118">
        <f>$B71      +$C71      +$D71</f>
        <v>37961000</v>
      </c>
      <c r="F71" s="119">
        <v>37961000</v>
      </c>
      <c r="G71" s="120">
        <v>37961000</v>
      </c>
      <c r="H71" s="119">
        <v>6248000</v>
      </c>
      <c r="I71" s="120">
        <v>5809311</v>
      </c>
      <c r="J71" s="119">
        <v>12683000</v>
      </c>
      <c r="K71" s="120">
        <v>4173861</v>
      </c>
      <c r="L71" s="119">
        <v>6224000</v>
      </c>
      <c r="M71" s="120"/>
      <c r="N71" s="119">
        <v>12806000</v>
      </c>
      <c r="O71" s="120">
        <v>4588320</v>
      </c>
      <c r="P71" s="119">
        <f>$H71      +$J71      +$L71      +$N71</f>
        <v>37961000</v>
      </c>
      <c r="Q71" s="120">
        <f>$I71      +$K71      +$M71      +$O71</f>
        <v>14571492</v>
      </c>
      <c r="R71" s="59">
        <f>IF(($L71      =0),0,((($N71      -$L71      )/$L71      )*100))</f>
        <v>105.75192802056554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38.385427148915987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37961000</v>
      </c>
      <c r="C73" s="127">
        <f>SUM(C71:C72)</f>
        <v>0</v>
      </c>
      <c r="D73" s="127"/>
      <c r="E73" s="127">
        <f>$B73      +$C73      +$D73</f>
        <v>37961000</v>
      </c>
      <c r="F73" s="128">
        <f t="shared" ref="F73:O73" si="44">SUM(F71:F72)</f>
        <v>37961000</v>
      </c>
      <c r="G73" s="129">
        <f t="shared" si="44"/>
        <v>37961000</v>
      </c>
      <c r="H73" s="128">
        <f t="shared" si="44"/>
        <v>6248000</v>
      </c>
      <c r="I73" s="129">
        <f t="shared" si="44"/>
        <v>5809311</v>
      </c>
      <c r="J73" s="128">
        <f t="shared" si="44"/>
        <v>12683000</v>
      </c>
      <c r="K73" s="129">
        <f t="shared" si="44"/>
        <v>4173861</v>
      </c>
      <c r="L73" s="128">
        <f t="shared" si="44"/>
        <v>6224000</v>
      </c>
      <c r="M73" s="129">
        <f t="shared" si="44"/>
        <v>0</v>
      </c>
      <c r="N73" s="128">
        <f t="shared" si="44"/>
        <v>12806000</v>
      </c>
      <c r="O73" s="129">
        <f t="shared" si="44"/>
        <v>4588320</v>
      </c>
      <c r="P73" s="128">
        <f>$H73      +$J73      +$L73      +$N73</f>
        <v>37961000</v>
      </c>
      <c r="Q73" s="129">
        <f>$I73      +$K73      +$M73      +$O73</f>
        <v>14571492</v>
      </c>
      <c r="R73" s="68">
        <f>IF(($L73      =0),0,((($N73      -$L73      )/$L73      )*100))</f>
        <v>105.75192802056554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38.385427148915987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37961000</v>
      </c>
      <c r="C74" s="130">
        <f>SUM(C71:C72)</f>
        <v>0</v>
      </c>
      <c r="D74" s="130"/>
      <c r="E74" s="130">
        <f>$B74      +$C74      +$D74</f>
        <v>37961000</v>
      </c>
      <c r="F74" s="131">
        <f t="shared" ref="F74:O74" si="45">SUM(F71:F72)</f>
        <v>37961000</v>
      </c>
      <c r="G74" s="132">
        <f t="shared" si="45"/>
        <v>37961000</v>
      </c>
      <c r="H74" s="131">
        <f t="shared" si="45"/>
        <v>6248000</v>
      </c>
      <c r="I74" s="132">
        <f t="shared" si="45"/>
        <v>5809311</v>
      </c>
      <c r="J74" s="131">
        <f t="shared" si="45"/>
        <v>12683000</v>
      </c>
      <c r="K74" s="132">
        <f t="shared" si="45"/>
        <v>4173861</v>
      </c>
      <c r="L74" s="131">
        <f t="shared" si="45"/>
        <v>6224000</v>
      </c>
      <c r="M74" s="132">
        <f t="shared" si="45"/>
        <v>0</v>
      </c>
      <c r="N74" s="131">
        <f t="shared" si="45"/>
        <v>12806000</v>
      </c>
      <c r="O74" s="132">
        <f t="shared" si="45"/>
        <v>4588320</v>
      </c>
      <c r="P74" s="131">
        <f>$H74      +$J74      +$L74      +$N74</f>
        <v>37961000</v>
      </c>
      <c r="Q74" s="132">
        <f>$I74      +$K74      +$M74      +$O74</f>
        <v>14571492</v>
      </c>
      <c r="R74" s="72">
        <f>IF(($L74      =0),0,((($N74      -$L74      )/$L74      )*100))</f>
        <v>105.75192802056554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38.385427148915987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61500000</v>
      </c>
      <c r="C75" s="130">
        <f>SUM(C9:C16,C19:C25,C28:C31,C34,C37:C41,C44:C54,C57:C60,C63:C67,C71:C72)</f>
        <v>23000000</v>
      </c>
      <c r="D75" s="130"/>
      <c r="E75" s="130">
        <f>$B75      +$C75      +$D75</f>
        <v>84500000</v>
      </c>
      <c r="F75" s="131">
        <f t="shared" ref="F75:O75" si="46">SUM(F9:F16,F19:F25,F28:F31,F34,F37:F41,F44:F54,F57:F60,F63:F67,F71:F72)</f>
        <v>84500000</v>
      </c>
      <c r="G75" s="132">
        <f t="shared" si="46"/>
        <v>77500000</v>
      </c>
      <c r="H75" s="131">
        <f t="shared" si="46"/>
        <v>7065000</v>
      </c>
      <c r="I75" s="132">
        <f t="shared" si="46"/>
        <v>6231319</v>
      </c>
      <c r="J75" s="131">
        <f t="shared" si="46"/>
        <v>20364000</v>
      </c>
      <c r="K75" s="132">
        <f t="shared" si="46"/>
        <v>4601293</v>
      </c>
      <c r="L75" s="131">
        <f t="shared" si="46"/>
        <v>13047000</v>
      </c>
      <c r="M75" s="132">
        <f t="shared" si="46"/>
        <v>0</v>
      </c>
      <c r="N75" s="131">
        <f t="shared" si="46"/>
        <v>12806000</v>
      </c>
      <c r="O75" s="132">
        <f t="shared" si="46"/>
        <v>9708439</v>
      </c>
      <c r="P75" s="131">
        <f>$H75      +$J75      +$L75      +$N75</f>
        <v>53282000</v>
      </c>
      <c r="Q75" s="132">
        <f>$I75      +$K75      +$M75      +$O75</f>
        <v>20541051</v>
      </c>
      <c r="R75" s="72">
        <f>IF(($L75      =0),0,((($N75      -$L75      )/$L75      )*100))</f>
        <v>-1.847167931325209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63.055621301775147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24.308936094674557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tCbjxZst/TmYjUk4cQ4is6PETBSsGZX2wigZ416Ooyn9qACjc1pQZ+WLYF5gcsNVjSBqF98DzKFBwtXTq9fh8g==" saltValue="DmtqnV2i0jNphzu4mN8kr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151000</v>
      </c>
      <c r="I10" s="120">
        <v>151258</v>
      </c>
      <c r="J10" s="119"/>
      <c r="K10" s="120"/>
      <c r="L10" s="119"/>
      <c r="M10" s="120"/>
      <c r="N10" s="119"/>
      <c r="O10" s="120">
        <v>1892038</v>
      </c>
      <c r="P10" s="119">
        <f t="shared" ref="P10:P17" si="1">$H10      +$J10      +$L10      +$N10</f>
        <v>151000</v>
      </c>
      <c r="Q10" s="120">
        <f t="shared" ref="Q10:Q17" si="2">$I10      +$K10      +$M10      +$O10</f>
        <v>2043296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7.9473684210526319</v>
      </c>
      <c r="U10" s="61">
        <f t="shared" ref="U10:U17" si="6">IF(($E10      =0),0,(($Q10      /$E10      )*100))</f>
        <v>107.5418947368421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151000</v>
      </c>
      <c r="I17" s="123">
        <f t="shared" si="7"/>
        <v>151258</v>
      </c>
      <c r="J17" s="122">
        <f t="shared" si="7"/>
        <v>0</v>
      </c>
      <c r="K17" s="123">
        <f t="shared" si="7"/>
        <v>0</v>
      </c>
      <c r="L17" s="122">
        <f t="shared" si="7"/>
        <v>0</v>
      </c>
      <c r="M17" s="123">
        <f t="shared" si="7"/>
        <v>0</v>
      </c>
      <c r="N17" s="122">
        <f t="shared" si="7"/>
        <v>0</v>
      </c>
      <c r="O17" s="123">
        <f t="shared" si="7"/>
        <v>1892038</v>
      </c>
      <c r="P17" s="122">
        <f t="shared" si="1"/>
        <v>151000</v>
      </c>
      <c r="Q17" s="123">
        <f t="shared" si="2"/>
        <v>2043296</v>
      </c>
      <c r="R17" s="63">
        <f t="shared" si="3"/>
        <v>0</v>
      </c>
      <c r="S17" s="64">
        <f t="shared" si="4"/>
        <v>0</v>
      </c>
      <c r="T17" s="63">
        <f>IF((SUM($E9:$E14))=0,0,(P17/(SUM($E9:$E14))*100))</f>
        <v>7.9473684210526319</v>
      </c>
      <c r="U17" s="65">
        <f>IF((SUM($E9:$E14))=0,0,(Q17/(SUM($E9:$E14))*100))</f>
        <v>107.5418947368421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250000</v>
      </c>
      <c r="W22" s="120">
        <v>250000</v>
      </c>
    </row>
    <row r="23" spans="1:23" ht="12.95" customHeight="1" x14ac:dyDescent="0.2">
      <c r="A23" s="58" t="s">
        <v>50</v>
      </c>
      <c r="B23" s="118">
        <v>6015000</v>
      </c>
      <c r="C23" s="118"/>
      <c r="D23" s="118"/>
      <c r="E23" s="118">
        <f t="shared" si="8"/>
        <v>6015000</v>
      </c>
      <c r="F23" s="119">
        <v>6015000</v>
      </c>
      <c r="G23" s="120">
        <v>6015000</v>
      </c>
      <c r="H23" s="119">
        <v>466000</v>
      </c>
      <c r="I23" s="120"/>
      <c r="J23" s="119">
        <v>1536000</v>
      </c>
      <c r="K23" s="120">
        <v>476747</v>
      </c>
      <c r="L23" s="119">
        <v>1079000</v>
      </c>
      <c r="M23" s="120">
        <v>3348075</v>
      </c>
      <c r="N23" s="119">
        <v>2263000</v>
      </c>
      <c r="O23" s="120">
        <v>1888923</v>
      </c>
      <c r="P23" s="119">
        <f t="shared" si="9"/>
        <v>5344000</v>
      </c>
      <c r="Q23" s="120">
        <f t="shared" si="10"/>
        <v>5713745</v>
      </c>
      <c r="R23" s="59">
        <f t="shared" si="11"/>
        <v>109.73123262279888</v>
      </c>
      <c r="S23" s="60">
        <f t="shared" si="12"/>
        <v>-43.581819403687192</v>
      </c>
      <c r="T23" s="59">
        <f t="shared" si="13"/>
        <v>88.844555278470494</v>
      </c>
      <c r="U23" s="61">
        <f t="shared" si="14"/>
        <v>94.99160432252701</v>
      </c>
      <c r="V23" s="119">
        <v>117000</v>
      </c>
      <c r="W23" s="120">
        <v>117000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6015000</v>
      </c>
      <c r="C26" s="121">
        <f>SUM(C19:C25)</f>
        <v>0</v>
      </c>
      <c r="D26" s="121"/>
      <c r="E26" s="121">
        <f t="shared" si="8"/>
        <v>6015000</v>
      </c>
      <c r="F26" s="122">
        <f t="shared" ref="F26:O26" si="15">SUM(F19:F25)</f>
        <v>6015000</v>
      </c>
      <c r="G26" s="123">
        <f t="shared" si="15"/>
        <v>6015000</v>
      </c>
      <c r="H26" s="122">
        <f t="shared" si="15"/>
        <v>466000</v>
      </c>
      <c r="I26" s="123">
        <f t="shared" si="15"/>
        <v>0</v>
      </c>
      <c r="J26" s="122">
        <f t="shared" si="15"/>
        <v>1536000</v>
      </c>
      <c r="K26" s="123">
        <f t="shared" si="15"/>
        <v>476747</v>
      </c>
      <c r="L26" s="122">
        <f t="shared" si="15"/>
        <v>1079000</v>
      </c>
      <c r="M26" s="123">
        <f t="shared" si="15"/>
        <v>3348075</v>
      </c>
      <c r="N26" s="122">
        <f t="shared" si="15"/>
        <v>2263000</v>
      </c>
      <c r="O26" s="123">
        <f t="shared" si="15"/>
        <v>1888923</v>
      </c>
      <c r="P26" s="122">
        <f t="shared" si="9"/>
        <v>5344000</v>
      </c>
      <c r="Q26" s="123">
        <f t="shared" si="10"/>
        <v>5713745</v>
      </c>
      <c r="R26" s="63">
        <f t="shared" si="11"/>
        <v>109.73123262279888</v>
      </c>
      <c r="S26" s="64">
        <f t="shared" si="12"/>
        <v>-43.581819403687192</v>
      </c>
      <c r="T26" s="63">
        <f>IF(($E26-$E21-$E25)   =0,0,($P26   /($E26-$E21-$E25)   )*100)</f>
        <v>88.844555278470494</v>
      </c>
      <c r="U26" s="65">
        <f>IF(($E26-$E21-$E25)   =0,0,($Q26   /($E26-$E21-$E25)   )*100)</f>
        <v>94.99160432252701</v>
      </c>
      <c r="V26" s="122">
        <f>SUM(V19:V25)</f>
        <v>367000</v>
      </c>
      <c r="W26" s="123">
        <f>SUM(W19:W25)</f>
        <v>367000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2331000</v>
      </c>
      <c r="C34" s="118"/>
      <c r="D34" s="118"/>
      <c r="E34" s="118">
        <f>$B34      +$C34      +$D34</f>
        <v>2331000</v>
      </c>
      <c r="F34" s="119">
        <v>2331000</v>
      </c>
      <c r="G34" s="120">
        <v>2331000</v>
      </c>
      <c r="H34" s="119">
        <v>583000</v>
      </c>
      <c r="I34" s="120">
        <v>451045</v>
      </c>
      <c r="J34" s="119">
        <v>902000</v>
      </c>
      <c r="K34" s="120">
        <v>596041</v>
      </c>
      <c r="L34" s="119"/>
      <c r="M34" s="120">
        <v>614329</v>
      </c>
      <c r="N34" s="119"/>
      <c r="O34" s="120">
        <v>458619</v>
      </c>
      <c r="P34" s="119">
        <f>$H34      +$J34      +$L34      +$N34</f>
        <v>1485000</v>
      </c>
      <c r="Q34" s="120">
        <f>$I34      +$K34      +$M34      +$O34</f>
        <v>2120034</v>
      </c>
      <c r="R34" s="59">
        <f>IF(($L34      =0),0,((($N34      -$L34      )/$L34      )*100))</f>
        <v>0</v>
      </c>
      <c r="S34" s="60">
        <f>IF(($M34      =0),0,((($O34      -$M34      )/$M34      )*100))</f>
        <v>-25.346353501137013</v>
      </c>
      <c r="T34" s="59">
        <f>IF(($E34      =0),0,(($P34      /$E34      )*100))</f>
        <v>63.706563706563699</v>
      </c>
      <c r="U34" s="61">
        <f>IF(($E34      =0),0,(($Q34      /$E34      )*100))</f>
        <v>90.949549549549545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2331000</v>
      </c>
      <c r="C35" s="121">
        <f>C34</f>
        <v>0</v>
      </c>
      <c r="D35" s="121"/>
      <c r="E35" s="121">
        <f>$B35      +$C35      +$D35</f>
        <v>2331000</v>
      </c>
      <c r="F35" s="122">
        <f t="shared" ref="F35:O35" si="17">F34</f>
        <v>2331000</v>
      </c>
      <c r="G35" s="123">
        <f t="shared" si="17"/>
        <v>2331000</v>
      </c>
      <c r="H35" s="122">
        <f t="shared" si="17"/>
        <v>583000</v>
      </c>
      <c r="I35" s="123">
        <f t="shared" si="17"/>
        <v>451045</v>
      </c>
      <c r="J35" s="122">
        <f t="shared" si="17"/>
        <v>902000</v>
      </c>
      <c r="K35" s="123">
        <f t="shared" si="17"/>
        <v>596041</v>
      </c>
      <c r="L35" s="122">
        <f t="shared" si="17"/>
        <v>0</v>
      </c>
      <c r="M35" s="123">
        <f t="shared" si="17"/>
        <v>614329</v>
      </c>
      <c r="N35" s="122">
        <f t="shared" si="17"/>
        <v>0</v>
      </c>
      <c r="O35" s="123">
        <f t="shared" si="17"/>
        <v>458619</v>
      </c>
      <c r="P35" s="122">
        <f>$H35      +$J35      +$L35      +$N35</f>
        <v>1485000</v>
      </c>
      <c r="Q35" s="123">
        <f>$I35      +$K35      +$M35      +$O35</f>
        <v>2120034</v>
      </c>
      <c r="R35" s="63">
        <f>IF(($L35      =0),0,((($N35      -$L35      )/$L35      )*100))</f>
        <v>0</v>
      </c>
      <c r="S35" s="64">
        <f>IF(($M35      =0),0,((($O35      -$M35      )/$M35      )*100))</f>
        <v>-25.346353501137013</v>
      </c>
      <c r="T35" s="63">
        <f>IF($E35   =0,0,($P35   /$E35   )*100)</f>
        <v>63.706563706563699</v>
      </c>
      <c r="U35" s="65">
        <f>IF($E35   =0,0,($Q35   /$E35   )*100)</f>
        <v>90.949549549549545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8408000</v>
      </c>
      <c r="C37" s="118"/>
      <c r="D37" s="118"/>
      <c r="E37" s="118">
        <f t="shared" ref="E37:E42" si="18">$B37      +$C37      +$D37</f>
        <v>8408000</v>
      </c>
      <c r="F37" s="119">
        <v>8408000</v>
      </c>
      <c r="G37" s="120">
        <v>8408000</v>
      </c>
      <c r="H37" s="119">
        <v>529000</v>
      </c>
      <c r="I37" s="120">
        <v>528723</v>
      </c>
      <c r="J37" s="119">
        <v>4937000</v>
      </c>
      <c r="K37" s="120">
        <v>5115788</v>
      </c>
      <c r="L37" s="119">
        <v>1232000</v>
      </c>
      <c r="M37" s="120">
        <v>1125374</v>
      </c>
      <c r="N37" s="119">
        <v>1391000</v>
      </c>
      <c r="O37" s="120">
        <v>1646135</v>
      </c>
      <c r="P37" s="119">
        <f t="shared" ref="P37:P42" si="19">$H37      +$J37      +$L37      +$N37</f>
        <v>8089000</v>
      </c>
      <c r="Q37" s="120">
        <f t="shared" ref="Q37:Q42" si="20">$I37      +$K37      +$M37      +$O37</f>
        <v>8416020</v>
      </c>
      <c r="R37" s="59">
        <f t="shared" ref="R37:R42" si="21">IF(($L37      =0),0,((($N37      -$L37      )/$L37      )*100))</f>
        <v>12.905844155844157</v>
      </c>
      <c r="S37" s="60">
        <f t="shared" ref="S37:S42" si="22">IF(($M37      =0),0,((($O37      -$M37      )/$M37      )*100))</f>
        <v>46.274482971883124</v>
      </c>
      <c r="T37" s="59">
        <f t="shared" ref="T37:T42" si="23">IF(($E37      =0),0,(($P37      /$E37      )*100))</f>
        <v>96.205994291151285</v>
      </c>
      <c r="U37" s="61">
        <f t="shared" ref="U37:U42" si="24">IF(($E37      =0),0,(($Q37      /$E37      )*100))</f>
        <v>100.0953853472883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9238000</v>
      </c>
      <c r="C38" s="118">
        <v>6844000</v>
      </c>
      <c r="D38" s="118"/>
      <c r="E38" s="118">
        <f t="shared" si="18"/>
        <v>16082000</v>
      </c>
      <c r="F38" s="119">
        <v>9238000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17646000</v>
      </c>
      <c r="C42" s="121">
        <f>SUM(C37:C41)</f>
        <v>6844000</v>
      </c>
      <c r="D42" s="121"/>
      <c r="E42" s="121">
        <f t="shared" si="18"/>
        <v>24490000</v>
      </c>
      <c r="F42" s="122">
        <f t="shared" ref="F42:O42" si="25">SUM(F37:F41)</f>
        <v>17646000</v>
      </c>
      <c r="G42" s="123">
        <f t="shared" si="25"/>
        <v>8408000</v>
      </c>
      <c r="H42" s="122">
        <f t="shared" si="25"/>
        <v>529000</v>
      </c>
      <c r="I42" s="123">
        <f t="shared" si="25"/>
        <v>528723</v>
      </c>
      <c r="J42" s="122">
        <f t="shared" si="25"/>
        <v>4937000</v>
      </c>
      <c r="K42" s="123">
        <f t="shared" si="25"/>
        <v>5115788</v>
      </c>
      <c r="L42" s="122">
        <f t="shared" si="25"/>
        <v>1232000</v>
      </c>
      <c r="M42" s="123">
        <f t="shared" si="25"/>
        <v>1125374</v>
      </c>
      <c r="N42" s="122">
        <f t="shared" si="25"/>
        <v>1391000</v>
      </c>
      <c r="O42" s="123">
        <f t="shared" si="25"/>
        <v>1646135</v>
      </c>
      <c r="P42" s="122">
        <f t="shared" si="19"/>
        <v>8089000</v>
      </c>
      <c r="Q42" s="123">
        <f t="shared" si="20"/>
        <v>8416020</v>
      </c>
      <c r="R42" s="63">
        <f t="shared" si="21"/>
        <v>12.905844155844157</v>
      </c>
      <c r="S42" s="64">
        <f t="shared" si="22"/>
        <v>46.274482971883124</v>
      </c>
      <c r="T42" s="63">
        <f>IF((+$E37+$E40) =0,0,(P42   /(+$E37+$E40) )*100)</f>
        <v>96.205994291151285</v>
      </c>
      <c r="U42" s="65">
        <f>IF((+$E37+$E40) =0,0,(Q42   /(+$E37+$E40) )*100)</f>
        <v>100.0953853472883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27892000</v>
      </c>
      <c r="C69" s="130">
        <f>SUM(C9:C16,C19:C25,C28:C31,C34,C37:C41,C44:C54,C57:C60,C63:C67)</f>
        <v>6844000</v>
      </c>
      <c r="D69" s="130"/>
      <c r="E69" s="130">
        <f t="shared" si="35"/>
        <v>34736000</v>
      </c>
      <c r="F69" s="131">
        <f t="shared" ref="F69:O69" si="43">SUM(F9:F16,F19:F25,F28:F31,F34,F37:F41,F44:F54,F57:F60,F63:F67)</f>
        <v>27892000</v>
      </c>
      <c r="G69" s="132">
        <f t="shared" si="43"/>
        <v>18654000</v>
      </c>
      <c r="H69" s="131">
        <f t="shared" si="43"/>
        <v>1729000</v>
      </c>
      <c r="I69" s="132">
        <f t="shared" si="43"/>
        <v>1131026</v>
      </c>
      <c r="J69" s="131">
        <f t="shared" si="43"/>
        <v>7375000</v>
      </c>
      <c r="K69" s="132">
        <f t="shared" si="43"/>
        <v>6188576</v>
      </c>
      <c r="L69" s="131">
        <f t="shared" si="43"/>
        <v>2311000</v>
      </c>
      <c r="M69" s="132">
        <f t="shared" si="43"/>
        <v>5087778</v>
      </c>
      <c r="N69" s="131">
        <f t="shared" si="43"/>
        <v>3654000</v>
      </c>
      <c r="O69" s="132">
        <f t="shared" si="43"/>
        <v>5885715</v>
      </c>
      <c r="P69" s="131">
        <f t="shared" si="36"/>
        <v>15069000</v>
      </c>
      <c r="Q69" s="132">
        <f t="shared" si="37"/>
        <v>18293095</v>
      </c>
      <c r="R69" s="72">
        <f t="shared" si="38"/>
        <v>58.113370835136301</v>
      </c>
      <c r="S69" s="73">
        <f t="shared" si="39"/>
        <v>15.683408356260827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80.781601801222251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98.06526750294843</v>
      </c>
      <c r="V69" s="131">
        <f>SUM(V9:V16,V19:V25,V28:V31,V34,V37:V41,V44:V54,V57:V60,V63:V67)</f>
        <v>367000</v>
      </c>
      <c r="W69" s="132">
        <f>SUM(W9:W16,W19:W25,W28:W31,W34,W37:W41,W44:W54,W57:W60,W63:W67)</f>
        <v>367000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58784000</v>
      </c>
      <c r="C71" s="118"/>
      <c r="D71" s="118"/>
      <c r="E71" s="118">
        <f>$B71      +$C71      +$D71</f>
        <v>58784000</v>
      </c>
      <c r="F71" s="119">
        <v>58784000</v>
      </c>
      <c r="G71" s="120">
        <v>58784000</v>
      </c>
      <c r="H71" s="119">
        <v>17377000</v>
      </c>
      <c r="I71" s="120">
        <v>14769435</v>
      </c>
      <c r="J71" s="119">
        <v>15507000</v>
      </c>
      <c r="K71" s="120">
        <v>14965898</v>
      </c>
      <c r="L71" s="119">
        <v>10039000</v>
      </c>
      <c r="M71" s="120">
        <v>10347946</v>
      </c>
      <c r="N71" s="119">
        <v>15861000</v>
      </c>
      <c r="O71" s="120">
        <v>18732193</v>
      </c>
      <c r="P71" s="119">
        <f>$H71      +$J71      +$L71      +$N71</f>
        <v>58784000</v>
      </c>
      <c r="Q71" s="120">
        <f>$I71      +$K71      +$M71      +$O71</f>
        <v>58815472</v>
      </c>
      <c r="R71" s="59">
        <f>IF(($L71      =0),0,((($N71      -$L71      )/$L71      )*100))</f>
        <v>57.99382408606435</v>
      </c>
      <c r="S71" s="60">
        <f>IF(($M71      =0),0,((($O71      -$M71      )/$M71      )*100))</f>
        <v>81.023296797258126</v>
      </c>
      <c r="T71" s="59">
        <f>IF(($E71      =0),0,(($P71      /$E71      )*100))</f>
        <v>100</v>
      </c>
      <c r="U71" s="61">
        <f>IF(($E71      =0),0,(($Q71      /$E71      )*100))</f>
        <v>100.05353837778988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58784000</v>
      </c>
      <c r="C73" s="127">
        <f>SUM(C71:C72)</f>
        <v>0</v>
      </c>
      <c r="D73" s="127"/>
      <c r="E73" s="127">
        <f>$B73      +$C73      +$D73</f>
        <v>58784000</v>
      </c>
      <c r="F73" s="128">
        <f t="shared" ref="F73:O73" si="44">SUM(F71:F72)</f>
        <v>58784000</v>
      </c>
      <c r="G73" s="129">
        <f t="shared" si="44"/>
        <v>58784000</v>
      </c>
      <c r="H73" s="128">
        <f t="shared" si="44"/>
        <v>17377000</v>
      </c>
      <c r="I73" s="129">
        <f t="shared" si="44"/>
        <v>14769435</v>
      </c>
      <c r="J73" s="128">
        <f t="shared" si="44"/>
        <v>15507000</v>
      </c>
      <c r="K73" s="129">
        <f t="shared" si="44"/>
        <v>14965898</v>
      </c>
      <c r="L73" s="128">
        <f t="shared" si="44"/>
        <v>10039000</v>
      </c>
      <c r="M73" s="129">
        <f t="shared" si="44"/>
        <v>10347946</v>
      </c>
      <c r="N73" s="128">
        <f t="shared" si="44"/>
        <v>15861000</v>
      </c>
      <c r="O73" s="129">
        <f t="shared" si="44"/>
        <v>18732193</v>
      </c>
      <c r="P73" s="128">
        <f>$H73      +$J73      +$L73      +$N73</f>
        <v>58784000</v>
      </c>
      <c r="Q73" s="129">
        <f>$I73      +$K73      +$M73      +$O73</f>
        <v>58815472</v>
      </c>
      <c r="R73" s="68">
        <f>IF(($L73      =0),0,((($N73      -$L73      )/$L73      )*100))</f>
        <v>57.99382408606435</v>
      </c>
      <c r="S73" s="69">
        <f>IF(($M73      =0),0,((($O73      -$M73      )/$M73      )*100))</f>
        <v>81.023296797258126</v>
      </c>
      <c r="T73" s="68">
        <f>IF(($E71      =0),0,(($P71      /$E71      )*100))</f>
        <v>100</v>
      </c>
      <c r="U73" s="70">
        <f>IF($E71   =0,0,($Q71   /$E71 )*100)</f>
        <v>100.05353837778988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58784000</v>
      </c>
      <c r="C74" s="130">
        <f>SUM(C71:C72)</f>
        <v>0</v>
      </c>
      <c r="D74" s="130"/>
      <c r="E74" s="130">
        <f>$B74      +$C74      +$D74</f>
        <v>58784000</v>
      </c>
      <c r="F74" s="131">
        <f t="shared" ref="F74:O74" si="45">SUM(F71:F72)</f>
        <v>58784000</v>
      </c>
      <c r="G74" s="132">
        <f t="shared" si="45"/>
        <v>58784000</v>
      </c>
      <c r="H74" s="131">
        <f t="shared" si="45"/>
        <v>17377000</v>
      </c>
      <c r="I74" s="132">
        <f t="shared" si="45"/>
        <v>14769435</v>
      </c>
      <c r="J74" s="131">
        <f t="shared" si="45"/>
        <v>15507000</v>
      </c>
      <c r="K74" s="132">
        <f t="shared" si="45"/>
        <v>14965898</v>
      </c>
      <c r="L74" s="131">
        <f t="shared" si="45"/>
        <v>10039000</v>
      </c>
      <c r="M74" s="132">
        <f t="shared" si="45"/>
        <v>10347946</v>
      </c>
      <c r="N74" s="131">
        <f t="shared" si="45"/>
        <v>15861000</v>
      </c>
      <c r="O74" s="132">
        <f t="shared" si="45"/>
        <v>18732193</v>
      </c>
      <c r="P74" s="131">
        <f>$H74      +$J74      +$L74      +$N74</f>
        <v>58784000</v>
      </c>
      <c r="Q74" s="132">
        <f>$I74      +$K74      +$M74      +$O74</f>
        <v>58815472</v>
      </c>
      <c r="R74" s="72">
        <f>IF(($L74      =0),0,((($N74      -$L74      )/$L74      )*100))</f>
        <v>57.99382408606435</v>
      </c>
      <c r="S74" s="73">
        <f>IF(($M74      =0),0,((($O74      -$M74      )/$M74      )*100))</f>
        <v>81.023296797258126</v>
      </c>
      <c r="T74" s="72">
        <f>IF(($E71      =0),0,(($P71      /$E71      )*100))</f>
        <v>100</v>
      </c>
      <c r="U74" s="76">
        <f>IF($E71   =0,0,($Q71   /$E71 )*100)</f>
        <v>100.05353837778988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86676000</v>
      </c>
      <c r="C75" s="130">
        <f>SUM(C9:C16,C19:C25,C28:C31,C34,C37:C41,C44:C54,C57:C60,C63:C67,C71:C72)</f>
        <v>6844000</v>
      </c>
      <c r="D75" s="130"/>
      <c r="E75" s="130">
        <f>$B75      +$C75      +$D75</f>
        <v>93520000</v>
      </c>
      <c r="F75" s="131">
        <f t="shared" ref="F75:O75" si="46">SUM(F9:F16,F19:F25,F28:F31,F34,F37:F41,F44:F54,F57:F60,F63:F67,F71:F72)</f>
        <v>86676000</v>
      </c>
      <c r="G75" s="132">
        <f t="shared" si="46"/>
        <v>77438000</v>
      </c>
      <c r="H75" s="131">
        <f t="shared" si="46"/>
        <v>19106000</v>
      </c>
      <c r="I75" s="132">
        <f t="shared" si="46"/>
        <v>15900461</v>
      </c>
      <c r="J75" s="131">
        <f t="shared" si="46"/>
        <v>22882000</v>
      </c>
      <c r="K75" s="132">
        <f t="shared" si="46"/>
        <v>21154474</v>
      </c>
      <c r="L75" s="131">
        <f t="shared" si="46"/>
        <v>12350000</v>
      </c>
      <c r="M75" s="132">
        <f t="shared" si="46"/>
        <v>15435724</v>
      </c>
      <c r="N75" s="131">
        <f t="shared" si="46"/>
        <v>19515000</v>
      </c>
      <c r="O75" s="132">
        <f t="shared" si="46"/>
        <v>24617908</v>
      </c>
      <c r="P75" s="131">
        <f>$H75      +$J75      +$L75      +$N75</f>
        <v>73853000</v>
      </c>
      <c r="Q75" s="132">
        <f>$I75      +$K75      +$M75      +$O75</f>
        <v>77108567</v>
      </c>
      <c r="R75" s="72">
        <f>IF(($L75      =0),0,((($N75      -$L75      )/$L75      )*100))</f>
        <v>58.016194331983804</v>
      </c>
      <c r="S75" s="73">
        <f>IF(($M75      =0),0,((($O75      -$M75      )/$M75      )*100))</f>
        <v>59.486578018627434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95.370489940339368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99.57458482915365</v>
      </c>
      <c r="V75" s="131">
        <f>SUM(V9:V16,V19:V25,V28:V31,V34,V37:V41,V44:V54,V57:V60,V63:V67,V71:V72)</f>
        <v>367000</v>
      </c>
      <c r="W75" s="132">
        <f>SUM(W9:W16,W19:W25,W28:W31,W34,W37:W41,W44:W54,W57:W60,W63:W67,W71:W72)</f>
        <v>367000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2ARHX4fC8KzfyVHme8hlFLA7jEWBELukniptMxBt8rSv4rfwTFAUlobOugGUHVBToPkZ7lQaHYP/88lv4NOrnQ==" saltValue="/4/t7wQTc/y6ReeuQdKhW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2500000</v>
      </c>
      <c r="C10" s="118"/>
      <c r="D10" s="118"/>
      <c r="E10" s="118">
        <f t="shared" ref="E10:E17" si="0">$B10      +$C10      +$D10</f>
        <v>2500000</v>
      </c>
      <c r="F10" s="119">
        <v>2500000</v>
      </c>
      <c r="G10" s="120">
        <v>2500000</v>
      </c>
      <c r="H10" s="119">
        <v>99000</v>
      </c>
      <c r="I10" s="120">
        <v>69008</v>
      </c>
      <c r="J10" s="119">
        <v>421000</v>
      </c>
      <c r="K10" s="120">
        <v>430067</v>
      </c>
      <c r="L10" s="119">
        <v>681000</v>
      </c>
      <c r="M10" s="120">
        <v>1207181</v>
      </c>
      <c r="N10" s="119">
        <v>1235000</v>
      </c>
      <c r="O10" s="120">
        <v>1178900</v>
      </c>
      <c r="P10" s="119">
        <f t="shared" ref="P10:P17" si="1">$H10      +$J10      +$L10      +$N10</f>
        <v>2436000</v>
      </c>
      <c r="Q10" s="120">
        <f t="shared" ref="Q10:Q17" si="2">$I10      +$K10      +$M10      +$O10</f>
        <v>2885156</v>
      </c>
      <c r="R10" s="59">
        <f t="shared" ref="R10:R17" si="3">IF(($L10      =0),0,((($N10      -$L10      )/$L10      )*100))</f>
        <v>81.350954478707777</v>
      </c>
      <c r="S10" s="60">
        <f t="shared" ref="S10:S17" si="4">IF(($M10      =0),0,((($O10      -$M10      )/$M10      )*100))</f>
        <v>-2.3427307089823315</v>
      </c>
      <c r="T10" s="59">
        <f t="shared" ref="T10:T17" si="5">IF(($E10      =0),0,(($P10      /$E10      )*100))</f>
        <v>97.44</v>
      </c>
      <c r="U10" s="61">
        <f t="shared" ref="U10:U17" si="6">IF(($E10      =0),0,(($Q10      /$E10      )*100))</f>
        <v>115.40624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2500000</v>
      </c>
      <c r="C17" s="121">
        <f>SUM(C9:C16)</f>
        <v>0</v>
      </c>
      <c r="D17" s="121"/>
      <c r="E17" s="121">
        <f t="shared" si="0"/>
        <v>2500000</v>
      </c>
      <c r="F17" s="122">
        <f t="shared" ref="F17:O17" si="7">SUM(F9:F16)</f>
        <v>2500000</v>
      </c>
      <c r="G17" s="123">
        <f t="shared" si="7"/>
        <v>2500000</v>
      </c>
      <c r="H17" s="122">
        <f t="shared" si="7"/>
        <v>99000</v>
      </c>
      <c r="I17" s="123">
        <f t="shared" si="7"/>
        <v>69008</v>
      </c>
      <c r="J17" s="122">
        <f t="shared" si="7"/>
        <v>421000</v>
      </c>
      <c r="K17" s="123">
        <f t="shared" si="7"/>
        <v>430067</v>
      </c>
      <c r="L17" s="122">
        <f t="shared" si="7"/>
        <v>681000</v>
      </c>
      <c r="M17" s="123">
        <f t="shared" si="7"/>
        <v>1207181</v>
      </c>
      <c r="N17" s="122">
        <f t="shared" si="7"/>
        <v>1235000</v>
      </c>
      <c r="O17" s="123">
        <f t="shared" si="7"/>
        <v>1178900</v>
      </c>
      <c r="P17" s="122">
        <f t="shared" si="1"/>
        <v>2436000</v>
      </c>
      <c r="Q17" s="123">
        <f t="shared" si="2"/>
        <v>2885156</v>
      </c>
      <c r="R17" s="63">
        <f t="shared" si="3"/>
        <v>81.350954478707777</v>
      </c>
      <c r="S17" s="64">
        <f t="shared" si="4"/>
        <v>-2.3427307089823315</v>
      </c>
      <c r="T17" s="63">
        <f>IF((SUM($E9:$E14))=0,0,(P17/(SUM($E9:$E14))*100))</f>
        <v>97.44</v>
      </c>
      <c r="U17" s="65">
        <f>IF((SUM($E9:$E14))=0,0,(Q17/(SUM($E9:$E14))*100))</f>
        <v>115.40624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20000000</v>
      </c>
      <c r="D26" s="121"/>
      <c r="E26" s="121">
        <f t="shared" si="8"/>
        <v>20000000</v>
      </c>
      <c r="F26" s="122">
        <f t="shared" ref="F26:O26" si="15">SUM(F19:F25)</f>
        <v>20000000</v>
      </c>
      <c r="G26" s="123">
        <f t="shared" si="15"/>
        <v>20000000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2142000</v>
      </c>
      <c r="C34" s="118"/>
      <c r="D34" s="118"/>
      <c r="E34" s="118">
        <f>$B34      +$C34      +$D34</f>
        <v>2142000</v>
      </c>
      <c r="F34" s="119">
        <v>2142000</v>
      </c>
      <c r="G34" s="120">
        <v>2142000</v>
      </c>
      <c r="H34" s="119">
        <v>536000</v>
      </c>
      <c r="I34" s="120">
        <v>137569</v>
      </c>
      <c r="J34" s="119">
        <v>74000</v>
      </c>
      <c r="K34" s="120">
        <v>570686</v>
      </c>
      <c r="L34" s="119"/>
      <c r="M34" s="120">
        <v>265192</v>
      </c>
      <c r="N34" s="119"/>
      <c r="O34" s="120">
        <v>1013404</v>
      </c>
      <c r="P34" s="119">
        <f>$H34      +$J34      +$L34      +$N34</f>
        <v>610000</v>
      </c>
      <c r="Q34" s="120">
        <f>$I34      +$K34      +$M34      +$O34</f>
        <v>1986851</v>
      </c>
      <c r="R34" s="59">
        <f>IF(($L34      =0),0,((($N34      -$L34      )/$L34      )*100))</f>
        <v>0</v>
      </c>
      <c r="S34" s="60">
        <f>IF(($M34      =0),0,((($O34      -$M34      )/$M34      )*100))</f>
        <v>282.13973272195238</v>
      </c>
      <c r="T34" s="59">
        <f>IF(($E34      =0),0,(($P34      /$E34      )*100))</f>
        <v>28.478057889822594</v>
      </c>
      <c r="U34" s="61">
        <f>IF(($E34      =0),0,(($Q34      /$E34      )*100))</f>
        <v>92.756816059757242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2142000</v>
      </c>
      <c r="C35" s="121">
        <f>C34</f>
        <v>0</v>
      </c>
      <c r="D35" s="121"/>
      <c r="E35" s="121">
        <f>$B35      +$C35      +$D35</f>
        <v>2142000</v>
      </c>
      <c r="F35" s="122">
        <f t="shared" ref="F35:O35" si="17">F34</f>
        <v>2142000</v>
      </c>
      <c r="G35" s="123">
        <f t="shared" si="17"/>
        <v>2142000</v>
      </c>
      <c r="H35" s="122">
        <f t="shared" si="17"/>
        <v>536000</v>
      </c>
      <c r="I35" s="123">
        <f t="shared" si="17"/>
        <v>137569</v>
      </c>
      <c r="J35" s="122">
        <f t="shared" si="17"/>
        <v>74000</v>
      </c>
      <c r="K35" s="123">
        <f t="shared" si="17"/>
        <v>570686</v>
      </c>
      <c r="L35" s="122">
        <f t="shared" si="17"/>
        <v>0</v>
      </c>
      <c r="M35" s="123">
        <f t="shared" si="17"/>
        <v>265192</v>
      </c>
      <c r="N35" s="122">
        <f t="shared" si="17"/>
        <v>0</v>
      </c>
      <c r="O35" s="123">
        <f t="shared" si="17"/>
        <v>1013404</v>
      </c>
      <c r="P35" s="122">
        <f>$H35      +$J35      +$L35      +$N35</f>
        <v>610000</v>
      </c>
      <c r="Q35" s="123">
        <f>$I35      +$K35      +$M35      +$O35</f>
        <v>1986851</v>
      </c>
      <c r="R35" s="63">
        <f>IF(($L35      =0),0,((($N35      -$L35      )/$L35      )*100))</f>
        <v>0</v>
      </c>
      <c r="S35" s="64">
        <f>IF(($M35      =0),0,((($O35      -$M35      )/$M35      )*100))</f>
        <v>282.13973272195238</v>
      </c>
      <c r="T35" s="63">
        <f>IF($E35   =0,0,($P35   /$E35   )*100)</f>
        <v>28.478057889822594</v>
      </c>
      <c r="U35" s="65">
        <f>IF($E35   =0,0,($Q35   /$E35   )*100)</f>
        <v>92.756816059757242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950000</v>
      </c>
      <c r="C38" s="118">
        <v>1715000</v>
      </c>
      <c r="D38" s="118"/>
      <c r="E38" s="118">
        <f t="shared" si="18"/>
        <v>2665000</v>
      </c>
      <c r="F38" s="119">
        <v>950000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950000</v>
      </c>
      <c r="C42" s="121">
        <f>SUM(C37:C41)</f>
        <v>1715000</v>
      </c>
      <c r="D42" s="121"/>
      <c r="E42" s="121">
        <f t="shared" si="18"/>
        <v>2665000</v>
      </c>
      <c r="F42" s="122">
        <f t="shared" ref="F42:O42" si="25">SUM(F37:F41)</f>
        <v>950000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5592000</v>
      </c>
      <c r="C69" s="130">
        <f>SUM(C9:C16,C19:C25,C28:C31,C34,C37:C41,C44:C54,C57:C60,C63:C67)</f>
        <v>21715000</v>
      </c>
      <c r="D69" s="130"/>
      <c r="E69" s="130">
        <f t="shared" si="35"/>
        <v>27307000</v>
      </c>
      <c r="F69" s="131">
        <f t="shared" ref="F69:O69" si="43">SUM(F9:F16,F19:F25,F28:F31,F34,F37:F41,F44:F54,F57:F60,F63:F67)</f>
        <v>25592000</v>
      </c>
      <c r="G69" s="132">
        <f t="shared" si="43"/>
        <v>24642000</v>
      </c>
      <c r="H69" s="131">
        <f t="shared" si="43"/>
        <v>635000</v>
      </c>
      <c r="I69" s="132">
        <f t="shared" si="43"/>
        <v>206577</v>
      </c>
      <c r="J69" s="131">
        <f t="shared" si="43"/>
        <v>495000</v>
      </c>
      <c r="K69" s="132">
        <f t="shared" si="43"/>
        <v>1000753</v>
      </c>
      <c r="L69" s="131">
        <f t="shared" si="43"/>
        <v>681000</v>
      </c>
      <c r="M69" s="132">
        <f t="shared" si="43"/>
        <v>1472373</v>
      </c>
      <c r="N69" s="131">
        <f t="shared" si="43"/>
        <v>1235000</v>
      </c>
      <c r="O69" s="132">
        <f t="shared" si="43"/>
        <v>2192304</v>
      </c>
      <c r="P69" s="131">
        <f t="shared" si="36"/>
        <v>3046000</v>
      </c>
      <c r="Q69" s="132">
        <f t="shared" si="37"/>
        <v>4872007</v>
      </c>
      <c r="R69" s="72">
        <f t="shared" si="38"/>
        <v>81.350954478707777</v>
      </c>
      <c r="S69" s="73">
        <f t="shared" si="39"/>
        <v>48.895965899945196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12.361009658306955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19.771150880610342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36217000</v>
      </c>
      <c r="C71" s="118"/>
      <c r="D71" s="118"/>
      <c r="E71" s="118">
        <f>$B71      +$C71      +$D71</f>
        <v>36217000</v>
      </c>
      <c r="F71" s="119">
        <v>36217000</v>
      </c>
      <c r="G71" s="120">
        <v>36217000</v>
      </c>
      <c r="H71" s="119">
        <v>11751000</v>
      </c>
      <c r="I71" s="120">
        <v>13984976</v>
      </c>
      <c r="J71" s="119">
        <v>16832000</v>
      </c>
      <c r="K71" s="120">
        <v>11484680</v>
      </c>
      <c r="L71" s="119">
        <v>3210000</v>
      </c>
      <c r="M71" s="120">
        <v>3376109</v>
      </c>
      <c r="N71" s="119">
        <v>4424000</v>
      </c>
      <c r="O71" s="120">
        <v>2843933</v>
      </c>
      <c r="P71" s="119">
        <f>$H71      +$J71      +$L71      +$N71</f>
        <v>36217000</v>
      </c>
      <c r="Q71" s="120">
        <f>$I71      +$K71      +$M71      +$O71</f>
        <v>31689698</v>
      </c>
      <c r="R71" s="59">
        <f>IF(($L71      =0),0,((($N71      -$L71      )/$L71      )*100))</f>
        <v>37.819314641744548</v>
      </c>
      <c r="S71" s="60">
        <f>IF(($M71      =0),0,((($O71      -$M71      )/$M71      )*100))</f>
        <v>-15.762998173340966</v>
      </c>
      <c r="T71" s="59">
        <f>IF(($E71      =0),0,(($P71      /$E71      )*100))</f>
        <v>100</v>
      </c>
      <c r="U71" s="61">
        <f>IF(($E71      =0),0,(($Q71      /$E71      )*100))</f>
        <v>87.499511279233516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36217000</v>
      </c>
      <c r="C73" s="127">
        <f>SUM(C71:C72)</f>
        <v>0</v>
      </c>
      <c r="D73" s="127"/>
      <c r="E73" s="127">
        <f>$B73      +$C73      +$D73</f>
        <v>36217000</v>
      </c>
      <c r="F73" s="128">
        <f t="shared" ref="F73:O73" si="44">SUM(F71:F72)</f>
        <v>36217000</v>
      </c>
      <c r="G73" s="129">
        <f t="shared" si="44"/>
        <v>36217000</v>
      </c>
      <c r="H73" s="128">
        <f t="shared" si="44"/>
        <v>11751000</v>
      </c>
      <c r="I73" s="129">
        <f t="shared" si="44"/>
        <v>13984976</v>
      </c>
      <c r="J73" s="128">
        <f t="shared" si="44"/>
        <v>16832000</v>
      </c>
      <c r="K73" s="129">
        <f t="shared" si="44"/>
        <v>11484680</v>
      </c>
      <c r="L73" s="128">
        <f t="shared" si="44"/>
        <v>3210000</v>
      </c>
      <c r="M73" s="129">
        <f t="shared" si="44"/>
        <v>3376109</v>
      </c>
      <c r="N73" s="128">
        <f t="shared" si="44"/>
        <v>4424000</v>
      </c>
      <c r="O73" s="129">
        <f t="shared" si="44"/>
        <v>2843933</v>
      </c>
      <c r="P73" s="128">
        <f>$H73      +$J73      +$L73      +$N73</f>
        <v>36217000</v>
      </c>
      <c r="Q73" s="129">
        <f>$I73      +$K73      +$M73      +$O73</f>
        <v>31689698</v>
      </c>
      <c r="R73" s="68">
        <f>IF(($L73      =0),0,((($N73      -$L73      )/$L73      )*100))</f>
        <v>37.819314641744548</v>
      </c>
      <c r="S73" s="69">
        <f>IF(($M73      =0),0,((($O73      -$M73      )/$M73      )*100))</f>
        <v>-15.762998173340966</v>
      </c>
      <c r="T73" s="68">
        <f>IF(($E71      =0),0,(($P71      /$E71      )*100))</f>
        <v>100</v>
      </c>
      <c r="U73" s="70">
        <f>IF($E71   =0,0,($Q71   /$E71 )*100)</f>
        <v>87.499511279233516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36217000</v>
      </c>
      <c r="C74" s="130">
        <f>SUM(C71:C72)</f>
        <v>0</v>
      </c>
      <c r="D74" s="130"/>
      <c r="E74" s="130">
        <f>$B74      +$C74      +$D74</f>
        <v>36217000</v>
      </c>
      <c r="F74" s="131">
        <f t="shared" ref="F74:O74" si="45">SUM(F71:F72)</f>
        <v>36217000</v>
      </c>
      <c r="G74" s="132">
        <f t="shared" si="45"/>
        <v>36217000</v>
      </c>
      <c r="H74" s="131">
        <f t="shared" si="45"/>
        <v>11751000</v>
      </c>
      <c r="I74" s="132">
        <f t="shared" si="45"/>
        <v>13984976</v>
      </c>
      <c r="J74" s="131">
        <f t="shared" si="45"/>
        <v>16832000</v>
      </c>
      <c r="K74" s="132">
        <f t="shared" si="45"/>
        <v>11484680</v>
      </c>
      <c r="L74" s="131">
        <f t="shared" si="45"/>
        <v>3210000</v>
      </c>
      <c r="M74" s="132">
        <f t="shared" si="45"/>
        <v>3376109</v>
      </c>
      <c r="N74" s="131">
        <f t="shared" si="45"/>
        <v>4424000</v>
      </c>
      <c r="O74" s="132">
        <f t="shared" si="45"/>
        <v>2843933</v>
      </c>
      <c r="P74" s="131">
        <f>$H74      +$J74      +$L74      +$N74</f>
        <v>36217000</v>
      </c>
      <c r="Q74" s="132">
        <f>$I74      +$K74      +$M74      +$O74</f>
        <v>31689698</v>
      </c>
      <c r="R74" s="72">
        <f>IF(($L74      =0),0,((($N74      -$L74      )/$L74      )*100))</f>
        <v>37.819314641744548</v>
      </c>
      <c r="S74" s="73">
        <f>IF(($M74      =0),0,((($O74      -$M74      )/$M74      )*100))</f>
        <v>-15.762998173340966</v>
      </c>
      <c r="T74" s="72">
        <f>IF(($E71      =0),0,(($P71      /$E71      )*100))</f>
        <v>100</v>
      </c>
      <c r="U74" s="76">
        <f>IF($E71   =0,0,($Q71   /$E71 )*100)</f>
        <v>87.499511279233516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41809000</v>
      </c>
      <c r="C75" s="130">
        <f>SUM(C9:C16,C19:C25,C28:C31,C34,C37:C41,C44:C54,C57:C60,C63:C67,C71:C72)</f>
        <v>21715000</v>
      </c>
      <c r="D75" s="130"/>
      <c r="E75" s="130">
        <f>$B75      +$C75      +$D75</f>
        <v>63524000</v>
      </c>
      <c r="F75" s="131">
        <f t="shared" ref="F75:O75" si="46">SUM(F9:F16,F19:F25,F28:F31,F34,F37:F41,F44:F54,F57:F60,F63:F67,F71:F72)</f>
        <v>61809000</v>
      </c>
      <c r="G75" s="132">
        <f t="shared" si="46"/>
        <v>60859000</v>
      </c>
      <c r="H75" s="131">
        <f t="shared" si="46"/>
        <v>12386000</v>
      </c>
      <c r="I75" s="132">
        <f t="shared" si="46"/>
        <v>14191553</v>
      </c>
      <c r="J75" s="131">
        <f t="shared" si="46"/>
        <v>17327000</v>
      </c>
      <c r="K75" s="132">
        <f t="shared" si="46"/>
        <v>12485433</v>
      </c>
      <c r="L75" s="131">
        <f t="shared" si="46"/>
        <v>3891000</v>
      </c>
      <c r="M75" s="132">
        <f t="shared" si="46"/>
        <v>4848482</v>
      </c>
      <c r="N75" s="131">
        <f t="shared" si="46"/>
        <v>5659000</v>
      </c>
      <c r="O75" s="132">
        <f t="shared" si="46"/>
        <v>5036237</v>
      </c>
      <c r="P75" s="131">
        <f>$H75      +$J75      +$L75      +$N75</f>
        <v>39263000</v>
      </c>
      <c r="Q75" s="132">
        <f>$I75      +$K75      +$M75      +$O75</f>
        <v>36561705</v>
      </c>
      <c r="R75" s="72">
        <f>IF(($L75      =0),0,((($N75      -$L75      )/$L75      )*100))</f>
        <v>45.438190696479055</v>
      </c>
      <c r="S75" s="73">
        <f>IF(($M75      =0),0,((($O75      -$M75      )/$M75      )*100))</f>
        <v>3.872449150063876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64.5146979082798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60.076085706304738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DxheeQBznhTGtXu7jM8z+uTXSwg4wwtktLA2YL6Cg43iXjb6jlmzACFIjCP5NZlGOVZEEvDBIF/g5sACaCXoA==" saltValue="B858TMtVgW8UatAnJYefl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140000</v>
      </c>
      <c r="I10" s="120">
        <v>140544</v>
      </c>
      <c r="J10" s="119">
        <v>436000</v>
      </c>
      <c r="K10" s="120">
        <v>436421</v>
      </c>
      <c r="L10" s="119">
        <v>756000</v>
      </c>
      <c r="M10" s="120">
        <v>764513</v>
      </c>
      <c r="N10" s="119"/>
      <c r="O10" s="120">
        <v>1658523</v>
      </c>
      <c r="P10" s="119">
        <f t="shared" ref="P10:P17" si="1">$H10      +$J10      +$L10      +$N10</f>
        <v>1332000</v>
      </c>
      <c r="Q10" s="120">
        <f t="shared" ref="Q10:Q17" si="2">$I10      +$K10      +$M10      +$O10</f>
        <v>3000001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116.93849548666928</v>
      </c>
      <c r="T10" s="59">
        <f t="shared" ref="T10:T17" si="5">IF(($E10      =0),0,(($P10      /$E10      )*100))</f>
        <v>44.4</v>
      </c>
      <c r="U10" s="61">
        <f t="shared" ref="U10:U17" si="6">IF(($E10      =0),0,(($Q10      /$E10      )*100))</f>
        <v>100.00003333333333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140000</v>
      </c>
      <c r="I17" s="123">
        <f t="shared" si="7"/>
        <v>140544</v>
      </c>
      <c r="J17" s="122">
        <f t="shared" si="7"/>
        <v>436000</v>
      </c>
      <c r="K17" s="123">
        <f t="shared" si="7"/>
        <v>436421</v>
      </c>
      <c r="L17" s="122">
        <f t="shared" si="7"/>
        <v>756000</v>
      </c>
      <c r="M17" s="123">
        <f t="shared" si="7"/>
        <v>764513</v>
      </c>
      <c r="N17" s="122">
        <f t="shared" si="7"/>
        <v>0</v>
      </c>
      <c r="O17" s="123">
        <f t="shared" si="7"/>
        <v>1658523</v>
      </c>
      <c r="P17" s="122">
        <f t="shared" si="1"/>
        <v>1332000</v>
      </c>
      <c r="Q17" s="123">
        <f t="shared" si="2"/>
        <v>3000001</v>
      </c>
      <c r="R17" s="63">
        <f t="shared" si="3"/>
        <v>-100</v>
      </c>
      <c r="S17" s="64">
        <f t="shared" si="4"/>
        <v>116.93849548666928</v>
      </c>
      <c r="T17" s="63">
        <f>IF((SUM($E9:$E14))=0,0,(P17/(SUM($E9:$E14))*100))</f>
        <v>44.4</v>
      </c>
      <c r="U17" s="65">
        <f>IF((SUM($E9:$E14))=0,0,(Q17/(SUM($E9:$E14))*100))</f>
        <v>100.00003333333333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2673000</v>
      </c>
      <c r="C31" s="118"/>
      <c r="D31" s="118"/>
      <c r="E31" s="118">
        <f>$B31      +$C31      +$D31</f>
        <v>2673000</v>
      </c>
      <c r="F31" s="119">
        <v>2673000</v>
      </c>
      <c r="G31" s="120">
        <v>2673000</v>
      </c>
      <c r="H31" s="119"/>
      <c r="I31" s="120"/>
      <c r="J31" s="119">
        <v>1110000</v>
      </c>
      <c r="K31" s="120">
        <v>1109984</v>
      </c>
      <c r="L31" s="119">
        <v>509000</v>
      </c>
      <c r="M31" s="120"/>
      <c r="N31" s="119">
        <v>1046000</v>
      </c>
      <c r="O31" s="120">
        <v>1563016</v>
      </c>
      <c r="P31" s="119">
        <f>$H31      +$J31      +$L31      +$N31</f>
        <v>2665000</v>
      </c>
      <c r="Q31" s="120">
        <f>$I31      +$K31      +$M31      +$O31</f>
        <v>2673000</v>
      </c>
      <c r="R31" s="59">
        <f>IF(($L31      =0),0,((($N31      -$L31      )/$L31      )*100))</f>
        <v>105.50098231827111</v>
      </c>
      <c r="S31" s="60">
        <f>IF(($M31      =0),0,((($O31      -$M31      )/$M31      )*100))</f>
        <v>0</v>
      </c>
      <c r="T31" s="59">
        <f>IF(($E31      =0),0,(($P31      /$E31      )*100))</f>
        <v>99.700710811821921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2673000</v>
      </c>
      <c r="C32" s="121">
        <f>SUM(C28:C31)</f>
        <v>0</v>
      </c>
      <c r="D32" s="121"/>
      <c r="E32" s="121">
        <f>$B32      +$C32      +$D32</f>
        <v>2673000</v>
      </c>
      <c r="F32" s="122">
        <f t="shared" ref="F32:O32" si="16">SUM(F28:F31)</f>
        <v>2673000</v>
      </c>
      <c r="G32" s="123">
        <f t="shared" si="16"/>
        <v>2673000</v>
      </c>
      <c r="H32" s="122">
        <f t="shared" si="16"/>
        <v>0</v>
      </c>
      <c r="I32" s="123">
        <f t="shared" si="16"/>
        <v>0</v>
      </c>
      <c r="J32" s="122">
        <f t="shared" si="16"/>
        <v>1110000</v>
      </c>
      <c r="K32" s="123">
        <f t="shared" si="16"/>
        <v>1109984</v>
      </c>
      <c r="L32" s="122">
        <f t="shared" si="16"/>
        <v>509000</v>
      </c>
      <c r="M32" s="123">
        <f t="shared" si="16"/>
        <v>0</v>
      </c>
      <c r="N32" s="122">
        <f t="shared" si="16"/>
        <v>1046000</v>
      </c>
      <c r="O32" s="123">
        <f t="shared" si="16"/>
        <v>1563016</v>
      </c>
      <c r="P32" s="122">
        <f>$H32      +$J32      +$L32      +$N32</f>
        <v>2665000</v>
      </c>
      <c r="Q32" s="123">
        <f>$I32      +$K32      +$M32      +$O32</f>
        <v>2673000</v>
      </c>
      <c r="R32" s="63">
        <f>IF(($L32      =0),0,((($N32      -$L32      )/$L32      )*100))</f>
        <v>105.50098231827111</v>
      </c>
      <c r="S32" s="64">
        <f>IF(($M32      =0),0,((($O32      -$M32      )/$M32      )*100))</f>
        <v>0</v>
      </c>
      <c r="T32" s="63">
        <f>IF($E32   =0,0,($P32   /$E32   )*100)</f>
        <v>99.700710811821921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5687000</v>
      </c>
      <c r="C34" s="118"/>
      <c r="D34" s="118"/>
      <c r="E34" s="118">
        <f>$B34      +$C34      +$D34</f>
        <v>5687000</v>
      </c>
      <c r="F34" s="119">
        <v>5687000</v>
      </c>
      <c r="G34" s="120">
        <v>4492000</v>
      </c>
      <c r="H34" s="119">
        <v>745000</v>
      </c>
      <c r="I34" s="120">
        <v>796197</v>
      </c>
      <c r="J34" s="119"/>
      <c r="K34" s="120">
        <v>827878</v>
      </c>
      <c r="L34" s="119">
        <v>798000</v>
      </c>
      <c r="M34" s="120">
        <v>3846384</v>
      </c>
      <c r="N34" s="119">
        <v>1408000</v>
      </c>
      <c r="O34" s="120">
        <v>1408894</v>
      </c>
      <c r="P34" s="119">
        <f>$H34      +$J34      +$L34      +$N34</f>
        <v>2951000</v>
      </c>
      <c r="Q34" s="120">
        <f>$I34      +$K34      +$M34      +$O34</f>
        <v>6879353</v>
      </c>
      <c r="R34" s="59">
        <f>IF(($L34      =0),0,((($N34      -$L34      )/$L34      )*100))</f>
        <v>76.441102756892235</v>
      </c>
      <c r="S34" s="60">
        <f>IF(($M34      =0),0,((($O34      -$M34      )/$M34      )*100))</f>
        <v>-63.37094788247871</v>
      </c>
      <c r="T34" s="59">
        <f>IF(($E34      =0),0,(($P34      /$E34      )*100))</f>
        <v>51.890276068225781</v>
      </c>
      <c r="U34" s="61">
        <f>IF(($E34      =0),0,(($Q34      /$E34      )*100))</f>
        <v>120.96629154211359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5687000</v>
      </c>
      <c r="C35" s="121">
        <f>C34</f>
        <v>0</v>
      </c>
      <c r="D35" s="121"/>
      <c r="E35" s="121">
        <f>$B35      +$C35      +$D35</f>
        <v>5687000</v>
      </c>
      <c r="F35" s="122">
        <f t="shared" ref="F35:O35" si="17">F34</f>
        <v>5687000</v>
      </c>
      <c r="G35" s="123">
        <f t="shared" si="17"/>
        <v>4492000</v>
      </c>
      <c r="H35" s="122">
        <f t="shared" si="17"/>
        <v>745000</v>
      </c>
      <c r="I35" s="123">
        <f t="shared" si="17"/>
        <v>796197</v>
      </c>
      <c r="J35" s="122">
        <f t="shared" si="17"/>
        <v>0</v>
      </c>
      <c r="K35" s="123">
        <f t="shared" si="17"/>
        <v>827878</v>
      </c>
      <c r="L35" s="122">
        <f t="shared" si="17"/>
        <v>798000</v>
      </c>
      <c r="M35" s="123">
        <f t="shared" si="17"/>
        <v>3846384</v>
      </c>
      <c r="N35" s="122">
        <f t="shared" si="17"/>
        <v>1408000</v>
      </c>
      <c r="O35" s="123">
        <f t="shared" si="17"/>
        <v>1408894</v>
      </c>
      <c r="P35" s="122">
        <f>$H35      +$J35      +$L35      +$N35</f>
        <v>2951000</v>
      </c>
      <c r="Q35" s="123">
        <f>$I35      +$K35      +$M35      +$O35</f>
        <v>6879353</v>
      </c>
      <c r="R35" s="63">
        <f>IF(($L35      =0),0,((($N35      -$L35      )/$L35      )*100))</f>
        <v>76.441102756892235</v>
      </c>
      <c r="S35" s="64">
        <f>IF(($M35      =0),0,((($O35      -$M35      )/$M35      )*100))</f>
        <v>-63.37094788247871</v>
      </c>
      <c r="T35" s="63">
        <f>IF($E35   =0,0,($P35   /$E35   )*100)</f>
        <v>51.890276068225781</v>
      </c>
      <c r="U35" s="65">
        <f>IF($E35   =0,0,($Q35   /$E35   )*100)</f>
        <v>120.96629154211359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91000000</v>
      </c>
      <c r="C53" s="118"/>
      <c r="D53" s="118"/>
      <c r="E53" s="118">
        <f t="shared" si="26"/>
        <v>91000000</v>
      </c>
      <c r="F53" s="119">
        <v>91000000</v>
      </c>
      <c r="G53" s="120">
        <v>91000000</v>
      </c>
      <c r="H53" s="119">
        <v>6970000</v>
      </c>
      <c r="I53" s="120">
        <v>1310706</v>
      </c>
      <c r="J53" s="119">
        <v>47090000</v>
      </c>
      <c r="K53" s="120">
        <v>52966159</v>
      </c>
      <c r="L53" s="119">
        <v>20762000</v>
      </c>
      <c r="M53" s="120">
        <v>19908873</v>
      </c>
      <c r="N53" s="119">
        <v>16178000</v>
      </c>
      <c r="O53" s="120">
        <v>16814262</v>
      </c>
      <c r="P53" s="119">
        <f t="shared" si="27"/>
        <v>91000000</v>
      </c>
      <c r="Q53" s="120">
        <f t="shared" si="28"/>
        <v>91000000</v>
      </c>
      <c r="R53" s="59">
        <f t="shared" si="29"/>
        <v>-22.078797803679802</v>
      </c>
      <c r="S53" s="60">
        <f t="shared" si="30"/>
        <v>-15.543878350120572</v>
      </c>
      <c r="T53" s="59">
        <f t="shared" si="31"/>
        <v>100</v>
      </c>
      <c r="U53" s="61">
        <f t="shared" si="32"/>
        <v>100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91000000</v>
      </c>
      <c r="C55" s="121">
        <f>SUM(C44:C54)</f>
        <v>0</v>
      </c>
      <c r="D55" s="121"/>
      <c r="E55" s="121">
        <f t="shared" si="26"/>
        <v>91000000</v>
      </c>
      <c r="F55" s="122">
        <f t="shared" ref="F55:O55" si="33">SUM(F44:F54)</f>
        <v>91000000</v>
      </c>
      <c r="G55" s="123">
        <f t="shared" si="33"/>
        <v>91000000</v>
      </c>
      <c r="H55" s="122">
        <f t="shared" si="33"/>
        <v>6970000</v>
      </c>
      <c r="I55" s="123">
        <f t="shared" si="33"/>
        <v>1310706</v>
      </c>
      <c r="J55" s="122">
        <f t="shared" si="33"/>
        <v>47090000</v>
      </c>
      <c r="K55" s="123">
        <f t="shared" si="33"/>
        <v>52966159</v>
      </c>
      <c r="L55" s="122">
        <f t="shared" si="33"/>
        <v>20762000</v>
      </c>
      <c r="M55" s="123">
        <f t="shared" si="33"/>
        <v>19908873</v>
      </c>
      <c r="N55" s="122">
        <f t="shared" si="33"/>
        <v>16178000</v>
      </c>
      <c r="O55" s="123">
        <f t="shared" si="33"/>
        <v>16814262</v>
      </c>
      <c r="P55" s="122">
        <f t="shared" si="27"/>
        <v>91000000</v>
      </c>
      <c r="Q55" s="123">
        <f t="shared" si="28"/>
        <v>91000000</v>
      </c>
      <c r="R55" s="63">
        <f t="shared" si="29"/>
        <v>-22.078797803679802</v>
      </c>
      <c r="S55" s="64">
        <f t="shared" si="30"/>
        <v>-15.543878350120572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102360000</v>
      </c>
      <c r="C69" s="130">
        <f>SUM(C9:C16,C19:C25,C28:C31,C34,C37:C41,C44:C54,C57:C60,C63:C67)</f>
        <v>0</v>
      </c>
      <c r="D69" s="130"/>
      <c r="E69" s="130">
        <f t="shared" si="35"/>
        <v>102360000</v>
      </c>
      <c r="F69" s="131">
        <f t="shared" ref="F69:O69" si="43">SUM(F9:F16,F19:F25,F28:F31,F34,F37:F41,F44:F54,F57:F60,F63:F67)</f>
        <v>102360000</v>
      </c>
      <c r="G69" s="132">
        <f t="shared" si="43"/>
        <v>101165000</v>
      </c>
      <c r="H69" s="131">
        <f t="shared" si="43"/>
        <v>7855000</v>
      </c>
      <c r="I69" s="132">
        <f t="shared" si="43"/>
        <v>2247447</v>
      </c>
      <c r="J69" s="131">
        <f t="shared" si="43"/>
        <v>48636000</v>
      </c>
      <c r="K69" s="132">
        <f t="shared" si="43"/>
        <v>55340442</v>
      </c>
      <c r="L69" s="131">
        <f t="shared" si="43"/>
        <v>22825000</v>
      </c>
      <c r="M69" s="132">
        <f t="shared" si="43"/>
        <v>24519770</v>
      </c>
      <c r="N69" s="131">
        <f t="shared" si="43"/>
        <v>18632000</v>
      </c>
      <c r="O69" s="132">
        <f t="shared" si="43"/>
        <v>21444695</v>
      </c>
      <c r="P69" s="131">
        <f t="shared" si="36"/>
        <v>97948000</v>
      </c>
      <c r="Q69" s="132">
        <f t="shared" si="37"/>
        <v>103552354</v>
      </c>
      <c r="R69" s="72">
        <f t="shared" si="38"/>
        <v>-18.370208105147864</v>
      </c>
      <c r="S69" s="73">
        <f t="shared" si="39"/>
        <v>-12.541206544759595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95.689722547870261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101.16486322782336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224123000</v>
      </c>
      <c r="C71" s="118"/>
      <c r="D71" s="118"/>
      <c r="E71" s="118">
        <f>$B71      +$C71      +$D71</f>
        <v>224123000</v>
      </c>
      <c r="F71" s="119">
        <v>224123000</v>
      </c>
      <c r="G71" s="120">
        <v>224123000</v>
      </c>
      <c r="H71" s="119">
        <v>36380000</v>
      </c>
      <c r="I71" s="120">
        <v>30720360</v>
      </c>
      <c r="J71" s="119">
        <v>81609000</v>
      </c>
      <c r="K71" s="120">
        <v>90162041</v>
      </c>
      <c r="L71" s="119">
        <v>26325000</v>
      </c>
      <c r="M71" s="120">
        <v>49206229</v>
      </c>
      <c r="N71" s="119">
        <v>79809000</v>
      </c>
      <c r="O71" s="120">
        <v>59279180</v>
      </c>
      <c r="P71" s="119">
        <f>$H71      +$J71      +$L71      +$N71</f>
        <v>224123000</v>
      </c>
      <c r="Q71" s="120">
        <f>$I71      +$K71      +$M71      +$O71</f>
        <v>229367810</v>
      </c>
      <c r="R71" s="59">
        <f>IF(($L71      =0),0,((($N71      -$L71      )/$L71      )*100))</f>
        <v>203.16809116809117</v>
      </c>
      <c r="S71" s="60">
        <f>IF(($M71      =0),0,((($O71      -$M71      )/$M71      )*100))</f>
        <v>20.470885911619035</v>
      </c>
      <c r="T71" s="59">
        <f>IF(($E71      =0),0,(($P71      /$E71      )*100))</f>
        <v>100</v>
      </c>
      <c r="U71" s="61">
        <f>IF(($E71      =0),0,(($Q71      /$E71      )*100))</f>
        <v>102.34014804370814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224123000</v>
      </c>
      <c r="C73" s="127">
        <f>SUM(C71:C72)</f>
        <v>0</v>
      </c>
      <c r="D73" s="127"/>
      <c r="E73" s="127">
        <f>$B73      +$C73      +$D73</f>
        <v>224123000</v>
      </c>
      <c r="F73" s="128">
        <f t="shared" ref="F73:O73" si="44">SUM(F71:F72)</f>
        <v>224123000</v>
      </c>
      <c r="G73" s="129">
        <f t="shared" si="44"/>
        <v>224123000</v>
      </c>
      <c r="H73" s="128">
        <f t="shared" si="44"/>
        <v>36380000</v>
      </c>
      <c r="I73" s="129">
        <f t="shared" si="44"/>
        <v>30720360</v>
      </c>
      <c r="J73" s="128">
        <f t="shared" si="44"/>
        <v>81609000</v>
      </c>
      <c r="K73" s="129">
        <f t="shared" si="44"/>
        <v>90162041</v>
      </c>
      <c r="L73" s="128">
        <f t="shared" si="44"/>
        <v>26325000</v>
      </c>
      <c r="M73" s="129">
        <f t="shared" si="44"/>
        <v>49206229</v>
      </c>
      <c r="N73" s="128">
        <f t="shared" si="44"/>
        <v>79809000</v>
      </c>
      <c r="O73" s="129">
        <f t="shared" si="44"/>
        <v>59279180</v>
      </c>
      <c r="P73" s="128">
        <f>$H73      +$J73      +$L73      +$N73</f>
        <v>224123000</v>
      </c>
      <c r="Q73" s="129">
        <f>$I73      +$K73      +$M73      +$O73</f>
        <v>229367810</v>
      </c>
      <c r="R73" s="68">
        <f>IF(($L73      =0),0,((($N73      -$L73      )/$L73      )*100))</f>
        <v>203.16809116809117</v>
      </c>
      <c r="S73" s="69">
        <f>IF(($M73      =0),0,((($O73      -$M73      )/$M73      )*100))</f>
        <v>20.470885911619035</v>
      </c>
      <c r="T73" s="68">
        <f>IF(($E71      =0),0,(($P71      /$E71      )*100))</f>
        <v>100</v>
      </c>
      <c r="U73" s="70">
        <f>IF($E71   =0,0,($Q71   /$E71 )*100)</f>
        <v>102.34014804370814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224123000</v>
      </c>
      <c r="C74" s="130">
        <f>SUM(C71:C72)</f>
        <v>0</v>
      </c>
      <c r="D74" s="130"/>
      <c r="E74" s="130">
        <f>$B74      +$C74      +$D74</f>
        <v>224123000</v>
      </c>
      <c r="F74" s="131">
        <f t="shared" ref="F74:O74" si="45">SUM(F71:F72)</f>
        <v>224123000</v>
      </c>
      <c r="G74" s="132">
        <f t="shared" si="45"/>
        <v>224123000</v>
      </c>
      <c r="H74" s="131">
        <f t="shared" si="45"/>
        <v>36380000</v>
      </c>
      <c r="I74" s="132">
        <f t="shared" si="45"/>
        <v>30720360</v>
      </c>
      <c r="J74" s="131">
        <f t="shared" si="45"/>
        <v>81609000</v>
      </c>
      <c r="K74" s="132">
        <f t="shared" si="45"/>
        <v>90162041</v>
      </c>
      <c r="L74" s="131">
        <f t="shared" si="45"/>
        <v>26325000</v>
      </c>
      <c r="M74" s="132">
        <f t="shared" si="45"/>
        <v>49206229</v>
      </c>
      <c r="N74" s="131">
        <f t="shared" si="45"/>
        <v>79809000</v>
      </c>
      <c r="O74" s="132">
        <f t="shared" si="45"/>
        <v>59279180</v>
      </c>
      <c r="P74" s="131">
        <f>$H74      +$J74      +$L74      +$N74</f>
        <v>224123000</v>
      </c>
      <c r="Q74" s="132">
        <f>$I74      +$K74      +$M74      +$O74</f>
        <v>229367810</v>
      </c>
      <c r="R74" s="72">
        <f>IF(($L74      =0),0,((($N74      -$L74      )/$L74      )*100))</f>
        <v>203.16809116809117</v>
      </c>
      <c r="S74" s="73">
        <f>IF(($M74      =0),0,((($O74      -$M74      )/$M74      )*100))</f>
        <v>20.470885911619035</v>
      </c>
      <c r="T74" s="72">
        <f>IF(($E71      =0),0,(($P71      /$E71      )*100))</f>
        <v>100</v>
      </c>
      <c r="U74" s="76">
        <f>IF($E71   =0,0,($Q71   /$E71 )*100)</f>
        <v>102.34014804370814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326483000</v>
      </c>
      <c r="C75" s="130">
        <f>SUM(C9:C16,C19:C25,C28:C31,C34,C37:C41,C44:C54,C57:C60,C63:C67,C71:C72)</f>
        <v>0</v>
      </c>
      <c r="D75" s="130"/>
      <c r="E75" s="130">
        <f>$B75      +$C75      +$D75</f>
        <v>326483000</v>
      </c>
      <c r="F75" s="131">
        <f t="shared" ref="F75:O75" si="46">SUM(F9:F16,F19:F25,F28:F31,F34,F37:F41,F44:F54,F57:F60,F63:F67,F71:F72)</f>
        <v>326483000</v>
      </c>
      <c r="G75" s="132">
        <f t="shared" si="46"/>
        <v>325288000</v>
      </c>
      <c r="H75" s="131">
        <f t="shared" si="46"/>
        <v>44235000</v>
      </c>
      <c r="I75" s="132">
        <f t="shared" si="46"/>
        <v>32967807</v>
      </c>
      <c r="J75" s="131">
        <f t="shared" si="46"/>
        <v>130245000</v>
      </c>
      <c r="K75" s="132">
        <f t="shared" si="46"/>
        <v>145502483</v>
      </c>
      <c r="L75" s="131">
        <f t="shared" si="46"/>
        <v>49150000</v>
      </c>
      <c r="M75" s="132">
        <f t="shared" si="46"/>
        <v>73725999</v>
      </c>
      <c r="N75" s="131">
        <f t="shared" si="46"/>
        <v>98441000</v>
      </c>
      <c r="O75" s="132">
        <f t="shared" si="46"/>
        <v>80723875</v>
      </c>
      <c r="P75" s="131">
        <f>$H75      +$J75      +$L75      +$N75</f>
        <v>322071000</v>
      </c>
      <c r="Q75" s="132">
        <f>$I75      +$K75      +$M75      +$O75</f>
        <v>332920164</v>
      </c>
      <c r="R75" s="72">
        <f>IF(($L75      =0),0,((($N75      -$L75      )/$L75      )*100))</f>
        <v>100.28687690742623</v>
      </c>
      <c r="S75" s="73">
        <f>IF(($M75      =0),0,((($O75      -$M75      )/$M75      )*100))</f>
        <v>9.4917343880277567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98.648627953063411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101.97166896898153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9HF1aL39jSGLe1MPTJUUw/8w14p9NF8OFfO27wGz7RoEYjv4ABWyxD9V+nmUxVEvbfNj/LnwTHL6BIEFRmUi0g==" saltValue="0xw/yCmUJOmRV84p741D+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206000</v>
      </c>
      <c r="I10" s="120">
        <v>205602</v>
      </c>
      <c r="J10" s="119">
        <v>208000</v>
      </c>
      <c r="K10" s="120">
        <v>207785</v>
      </c>
      <c r="L10" s="119">
        <v>314000</v>
      </c>
      <c r="M10" s="120">
        <v>313743</v>
      </c>
      <c r="N10" s="119">
        <v>1172000</v>
      </c>
      <c r="O10" s="120">
        <v>1172870</v>
      </c>
      <c r="P10" s="119">
        <f t="shared" ref="P10:P17" si="1">$H10      +$J10      +$L10      +$N10</f>
        <v>1900000</v>
      </c>
      <c r="Q10" s="120">
        <f t="shared" ref="Q10:Q17" si="2">$I10      +$K10      +$M10      +$O10</f>
        <v>1900000</v>
      </c>
      <c r="R10" s="59">
        <f t="shared" ref="R10:R17" si="3">IF(($L10      =0),0,((($N10      -$L10      )/$L10      )*100))</f>
        <v>273.24840764331213</v>
      </c>
      <c r="S10" s="60">
        <f t="shared" ref="S10:S17" si="4">IF(($M10      =0),0,((($O10      -$M10      )/$M10      )*100))</f>
        <v>273.8314480323067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22194000</v>
      </c>
      <c r="C14" s="118"/>
      <c r="D14" s="118"/>
      <c r="E14" s="118">
        <f t="shared" si="0"/>
        <v>22194000</v>
      </c>
      <c r="F14" s="119">
        <v>22194000</v>
      </c>
      <c r="G14" s="120">
        <v>22194000</v>
      </c>
      <c r="H14" s="119"/>
      <c r="I14" s="120">
        <v>4034815</v>
      </c>
      <c r="J14" s="119">
        <v>9648000</v>
      </c>
      <c r="K14" s="120">
        <v>2973389</v>
      </c>
      <c r="L14" s="119">
        <v>2600000</v>
      </c>
      <c r="M14" s="120">
        <v>2640201</v>
      </c>
      <c r="N14" s="119"/>
      <c r="O14" s="120">
        <v>7354674</v>
      </c>
      <c r="P14" s="119">
        <f t="shared" si="1"/>
        <v>12248000</v>
      </c>
      <c r="Q14" s="120">
        <f t="shared" si="2"/>
        <v>17003079</v>
      </c>
      <c r="R14" s="59">
        <f t="shared" si="3"/>
        <v>-100</v>
      </c>
      <c r="S14" s="60">
        <f t="shared" si="4"/>
        <v>178.56492744302423</v>
      </c>
      <c r="T14" s="59">
        <f t="shared" si="5"/>
        <v>55.186086329638641</v>
      </c>
      <c r="U14" s="61">
        <f t="shared" si="6"/>
        <v>76.611151662611519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25094000</v>
      </c>
      <c r="C17" s="121">
        <f>SUM(C9:C16)</f>
        <v>0</v>
      </c>
      <c r="D17" s="121"/>
      <c r="E17" s="121">
        <f t="shared" si="0"/>
        <v>25094000</v>
      </c>
      <c r="F17" s="122">
        <f t="shared" ref="F17:O17" si="7">SUM(F9:F16)</f>
        <v>25094000</v>
      </c>
      <c r="G17" s="123">
        <f t="shared" si="7"/>
        <v>24094000</v>
      </c>
      <c r="H17" s="122">
        <f t="shared" si="7"/>
        <v>206000</v>
      </c>
      <c r="I17" s="123">
        <f t="shared" si="7"/>
        <v>4240417</v>
      </c>
      <c r="J17" s="122">
        <f t="shared" si="7"/>
        <v>9856000</v>
      </c>
      <c r="K17" s="123">
        <f t="shared" si="7"/>
        <v>3181174</v>
      </c>
      <c r="L17" s="122">
        <f t="shared" si="7"/>
        <v>2914000</v>
      </c>
      <c r="M17" s="123">
        <f t="shared" si="7"/>
        <v>2953944</v>
      </c>
      <c r="N17" s="122">
        <f t="shared" si="7"/>
        <v>1172000</v>
      </c>
      <c r="O17" s="123">
        <f t="shared" si="7"/>
        <v>8527544</v>
      </c>
      <c r="P17" s="122">
        <f t="shared" si="1"/>
        <v>14148000</v>
      </c>
      <c r="Q17" s="123">
        <f t="shared" si="2"/>
        <v>18903079</v>
      </c>
      <c r="R17" s="63">
        <f t="shared" si="3"/>
        <v>-59.780370624571034</v>
      </c>
      <c r="S17" s="64">
        <f t="shared" si="4"/>
        <v>188.68333319792114</v>
      </c>
      <c r="T17" s="63">
        <f>IF((SUM($E9:$E14))=0,0,(P17/(SUM($E9:$E14))*100))</f>
        <v>58.720013281314856</v>
      </c>
      <c r="U17" s="65">
        <f>IF((SUM($E9:$E14))=0,0,(Q17/(SUM($E9:$E14))*100))</f>
        <v>78.455544948949949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6891000</v>
      </c>
      <c r="C23" s="118"/>
      <c r="D23" s="118"/>
      <c r="E23" s="118">
        <f t="shared" si="8"/>
        <v>6891000</v>
      </c>
      <c r="F23" s="119">
        <v>6891000</v>
      </c>
      <c r="G23" s="120">
        <v>6891000</v>
      </c>
      <c r="H23" s="119"/>
      <c r="I23" s="120"/>
      <c r="J23" s="119">
        <v>3738000</v>
      </c>
      <c r="K23" s="120">
        <v>3446000</v>
      </c>
      <c r="L23" s="119">
        <v>1710000</v>
      </c>
      <c r="M23" s="120">
        <v>2002000</v>
      </c>
      <c r="N23" s="119">
        <v>1235000</v>
      </c>
      <c r="O23" s="120">
        <v>1443000</v>
      </c>
      <c r="P23" s="119">
        <f t="shared" si="9"/>
        <v>6683000</v>
      </c>
      <c r="Q23" s="120">
        <f t="shared" si="10"/>
        <v>6891000</v>
      </c>
      <c r="R23" s="59">
        <f t="shared" si="11"/>
        <v>-27.777777777777779</v>
      </c>
      <c r="S23" s="60">
        <f t="shared" si="12"/>
        <v>-27.922077922077921</v>
      </c>
      <c r="T23" s="59">
        <f t="shared" si="13"/>
        <v>96.981570163981999</v>
      </c>
      <c r="U23" s="61">
        <f t="shared" si="14"/>
        <v>100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6891000</v>
      </c>
      <c r="C26" s="121">
        <f>SUM(C19:C25)</f>
        <v>0</v>
      </c>
      <c r="D26" s="121"/>
      <c r="E26" s="121">
        <f t="shared" si="8"/>
        <v>6891000</v>
      </c>
      <c r="F26" s="122">
        <f t="shared" ref="F26:O26" si="15">SUM(F19:F25)</f>
        <v>6891000</v>
      </c>
      <c r="G26" s="123">
        <f t="shared" si="15"/>
        <v>6891000</v>
      </c>
      <c r="H26" s="122">
        <f t="shared" si="15"/>
        <v>0</v>
      </c>
      <c r="I26" s="123">
        <f t="shared" si="15"/>
        <v>0</v>
      </c>
      <c r="J26" s="122">
        <f t="shared" si="15"/>
        <v>3738000</v>
      </c>
      <c r="K26" s="123">
        <f t="shared" si="15"/>
        <v>3446000</v>
      </c>
      <c r="L26" s="122">
        <f t="shared" si="15"/>
        <v>1710000</v>
      </c>
      <c r="M26" s="123">
        <f t="shared" si="15"/>
        <v>2002000</v>
      </c>
      <c r="N26" s="122">
        <f t="shared" si="15"/>
        <v>1235000</v>
      </c>
      <c r="O26" s="123">
        <f t="shared" si="15"/>
        <v>1443000</v>
      </c>
      <c r="P26" s="122">
        <f t="shared" si="9"/>
        <v>6683000</v>
      </c>
      <c r="Q26" s="123">
        <f t="shared" si="10"/>
        <v>6891000</v>
      </c>
      <c r="R26" s="63">
        <f t="shared" si="11"/>
        <v>-27.777777777777779</v>
      </c>
      <c r="S26" s="64">
        <f t="shared" si="12"/>
        <v>-27.922077922077921</v>
      </c>
      <c r="T26" s="63">
        <f>IF(($E26-$E21-$E25)   =0,0,($P26   /($E26-$E21-$E25)   )*100)</f>
        <v>96.981570163981999</v>
      </c>
      <c r="U26" s="65">
        <f>IF(($E26-$E21-$E25)   =0,0,($Q26   /($E26-$E21-$E25)   )*100)</f>
        <v>100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2791000</v>
      </c>
      <c r="C34" s="118"/>
      <c r="D34" s="118"/>
      <c r="E34" s="118">
        <f>$B34      +$C34      +$D34</f>
        <v>2791000</v>
      </c>
      <c r="F34" s="119">
        <v>2791000</v>
      </c>
      <c r="G34" s="120">
        <v>2791000</v>
      </c>
      <c r="H34" s="119">
        <v>493000</v>
      </c>
      <c r="I34" s="120">
        <v>333853</v>
      </c>
      <c r="J34" s="119">
        <v>493000</v>
      </c>
      <c r="K34" s="120">
        <v>490204</v>
      </c>
      <c r="L34" s="119">
        <v>609000</v>
      </c>
      <c r="M34" s="120">
        <v>771241</v>
      </c>
      <c r="N34" s="119">
        <v>1195000</v>
      </c>
      <c r="O34" s="120">
        <v>1052261</v>
      </c>
      <c r="P34" s="119">
        <f>$H34      +$J34      +$L34      +$N34</f>
        <v>2790000</v>
      </c>
      <c r="Q34" s="120">
        <f>$I34      +$K34      +$M34      +$O34</f>
        <v>2647559</v>
      </c>
      <c r="R34" s="59">
        <f>IF(($L34      =0),0,((($N34      -$L34      )/$L34      )*100))</f>
        <v>96.223316912972095</v>
      </c>
      <c r="S34" s="60">
        <f>IF(($M34      =0),0,((($O34      -$M34      )/$M34      )*100))</f>
        <v>36.437378199551112</v>
      </c>
      <c r="T34" s="59">
        <f>IF(($E34      =0),0,(($P34      /$E34      )*100))</f>
        <v>99.964170548190609</v>
      </c>
      <c r="U34" s="61">
        <f>IF(($E34      =0),0,(($Q34      /$E34      )*100))</f>
        <v>94.860587603009677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2791000</v>
      </c>
      <c r="C35" s="121">
        <f>C34</f>
        <v>0</v>
      </c>
      <c r="D35" s="121"/>
      <c r="E35" s="121">
        <f>$B35      +$C35      +$D35</f>
        <v>2791000</v>
      </c>
      <c r="F35" s="122">
        <f t="shared" ref="F35:O35" si="17">F34</f>
        <v>2791000</v>
      </c>
      <c r="G35" s="123">
        <f t="shared" si="17"/>
        <v>2791000</v>
      </c>
      <c r="H35" s="122">
        <f t="shared" si="17"/>
        <v>493000</v>
      </c>
      <c r="I35" s="123">
        <f t="shared" si="17"/>
        <v>333853</v>
      </c>
      <c r="J35" s="122">
        <f t="shared" si="17"/>
        <v>493000</v>
      </c>
      <c r="K35" s="123">
        <f t="shared" si="17"/>
        <v>490204</v>
      </c>
      <c r="L35" s="122">
        <f t="shared" si="17"/>
        <v>609000</v>
      </c>
      <c r="M35" s="123">
        <f t="shared" si="17"/>
        <v>771241</v>
      </c>
      <c r="N35" s="122">
        <f t="shared" si="17"/>
        <v>1195000</v>
      </c>
      <c r="O35" s="123">
        <f t="shared" si="17"/>
        <v>1052261</v>
      </c>
      <c r="P35" s="122">
        <f>$H35      +$J35      +$L35      +$N35</f>
        <v>2790000</v>
      </c>
      <c r="Q35" s="123">
        <f>$I35      +$K35      +$M35      +$O35</f>
        <v>2647559</v>
      </c>
      <c r="R35" s="63">
        <f>IF(($L35      =0),0,((($N35      -$L35      )/$L35      )*100))</f>
        <v>96.223316912972095</v>
      </c>
      <c r="S35" s="64">
        <f>IF(($M35      =0),0,((($O35      -$M35      )/$M35      )*100))</f>
        <v>36.437378199551112</v>
      </c>
      <c r="T35" s="63">
        <f>IF($E35   =0,0,($P35   /$E35   )*100)</f>
        <v>99.964170548190609</v>
      </c>
      <c r="U35" s="65">
        <f>IF($E35   =0,0,($Q35   /$E35   )*100)</f>
        <v>94.860587603009677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41300000</v>
      </c>
      <c r="C37" s="118"/>
      <c r="D37" s="118"/>
      <c r="E37" s="118">
        <f t="shared" ref="E37:E42" si="18">$B37      +$C37      +$D37</f>
        <v>41300000</v>
      </c>
      <c r="F37" s="119">
        <v>41300000</v>
      </c>
      <c r="G37" s="120">
        <v>18585000</v>
      </c>
      <c r="H37" s="119">
        <v>4345000</v>
      </c>
      <c r="I37" s="120"/>
      <c r="J37" s="119"/>
      <c r="K37" s="120">
        <v>9360022</v>
      </c>
      <c r="L37" s="119"/>
      <c r="M37" s="120">
        <v>1382857</v>
      </c>
      <c r="N37" s="119"/>
      <c r="O37" s="120">
        <v>7842121</v>
      </c>
      <c r="P37" s="119">
        <f t="shared" ref="P37:P42" si="19">$H37      +$J37      +$L37      +$N37</f>
        <v>4345000</v>
      </c>
      <c r="Q37" s="120">
        <f t="shared" ref="Q37:Q42" si="20">$I37      +$K37      +$M37      +$O37</f>
        <v>18585000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467.09558544375886</v>
      </c>
      <c r="T37" s="59">
        <f t="shared" ref="T37:T42" si="23">IF(($E37      =0),0,(($P37      /$E37      )*100))</f>
        <v>10.520581113801452</v>
      </c>
      <c r="U37" s="61">
        <f t="shared" ref="U37:U42" si="24">IF(($E37      =0),0,(($Q37      /$E37      )*100))</f>
        <v>45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1900000</v>
      </c>
      <c r="C38" s="118">
        <v>2419000</v>
      </c>
      <c r="D38" s="118"/>
      <c r="E38" s="118">
        <f t="shared" si="18"/>
        <v>4319000</v>
      </c>
      <c r="F38" s="119">
        <v>1900000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43200000</v>
      </c>
      <c r="C42" s="121">
        <f>SUM(C37:C41)</f>
        <v>2419000</v>
      </c>
      <c r="D42" s="121"/>
      <c r="E42" s="121">
        <f t="shared" si="18"/>
        <v>45619000</v>
      </c>
      <c r="F42" s="122">
        <f t="shared" ref="F42:O42" si="25">SUM(F37:F41)</f>
        <v>43200000</v>
      </c>
      <c r="G42" s="123">
        <f t="shared" si="25"/>
        <v>18585000</v>
      </c>
      <c r="H42" s="122">
        <f t="shared" si="25"/>
        <v>4345000</v>
      </c>
      <c r="I42" s="123">
        <f t="shared" si="25"/>
        <v>0</v>
      </c>
      <c r="J42" s="122">
        <f t="shared" si="25"/>
        <v>0</v>
      </c>
      <c r="K42" s="123">
        <f t="shared" si="25"/>
        <v>9360022</v>
      </c>
      <c r="L42" s="122">
        <f t="shared" si="25"/>
        <v>0</v>
      </c>
      <c r="M42" s="123">
        <f t="shared" si="25"/>
        <v>1382857</v>
      </c>
      <c r="N42" s="122">
        <f t="shared" si="25"/>
        <v>0</v>
      </c>
      <c r="O42" s="123">
        <f t="shared" si="25"/>
        <v>7842121</v>
      </c>
      <c r="P42" s="122">
        <f t="shared" si="19"/>
        <v>4345000</v>
      </c>
      <c r="Q42" s="123">
        <f t="shared" si="20"/>
        <v>18585000</v>
      </c>
      <c r="R42" s="63">
        <f t="shared" si="21"/>
        <v>0</v>
      </c>
      <c r="S42" s="64">
        <f t="shared" si="22"/>
        <v>467.09558544375886</v>
      </c>
      <c r="T42" s="63">
        <f>IF((+$E37+$E40) =0,0,(P42   /(+$E37+$E40) )*100)</f>
        <v>10.520581113801452</v>
      </c>
      <c r="U42" s="65">
        <f>IF((+$E37+$E40) =0,0,(Q42   /(+$E37+$E40) )*100)</f>
        <v>45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75000000</v>
      </c>
      <c r="C53" s="118"/>
      <c r="D53" s="118"/>
      <c r="E53" s="118">
        <f t="shared" si="26"/>
        <v>75000000</v>
      </c>
      <c r="F53" s="119">
        <v>75000000</v>
      </c>
      <c r="G53" s="120">
        <v>75000000</v>
      </c>
      <c r="H53" s="119">
        <v>23136000</v>
      </c>
      <c r="I53" s="120">
        <v>11807238</v>
      </c>
      <c r="J53" s="119">
        <v>24025000</v>
      </c>
      <c r="K53" s="120">
        <v>25990787</v>
      </c>
      <c r="L53" s="119"/>
      <c r="M53" s="120">
        <v>10203115</v>
      </c>
      <c r="N53" s="119">
        <v>27839000</v>
      </c>
      <c r="O53" s="120">
        <v>30005225</v>
      </c>
      <c r="P53" s="119">
        <f t="shared" si="27"/>
        <v>75000000</v>
      </c>
      <c r="Q53" s="120">
        <f t="shared" si="28"/>
        <v>78006365</v>
      </c>
      <c r="R53" s="59">
        <f t="shared" si="29"/>
        <v>0</v>
      </c>
      <c r="S53" s="60">
        <f t="shared" si="30"/>
        <v>194.07906310964839</v>
      </c>
      <c r="T53" s="59">
        <f t="shared" si="31"/>
        <v>100</v>
      </c>
      <c r="U53" s="61">
        <f t="shared" si="32"/>
        <v>104.00848666666667</v>
      </c>
      <c r="V53" s="119">
        <v>10695000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75000000</v>
      </c>
      <c r="C55" s="121">
        <f>SUM(C44:C54)</f>
        <v>0</v>
      </c>
      <c r="D55" s="121"/>
      <c r="E55" s="121">
        <f t="shared" si="26"/>
        <v>75000000</v>
      </c>
      <c r="F55" s="122">
        <f t="shared" ref="F55:O55" si="33">SUM(F44:F54)</f>
        <v>75000000</v>
      </c>
      <c r="G55" s="123">
        <f t="shared" si="33"/>
        <v>75000000</v>
      </c>
      <c r="H55" s="122">
        <f t="shared" si="33"/>
        <v>23136000</v>
      </c>
      <c r="I55" s="123">
        <f t="shared" si="33"/>
        <v>11807238</v>
      </c>
      <c r="J55" s="122">
        <f t="shared" si="33"/>
        <v>24025000</v>
      </c>
      <c r="K55" s="123">
        <f t="shared" si="33"/>
        <v>25990787</v>
      </c>
      <c r="L55" s="122">
        <f t="shared" si="33"/>
        <v>0</v>
      </c>
      <c r="M55" s="123">
        <f t="shared" si="33"/>
        <v>10203115</v>
      </c>
      <c r="N55" s="122">
        <f t="shared" si="33"/>
        <v>27839000</v>
      </c>
      <c r="O55" s="123">
        <f t="shared" si="33"/>
        <v>30005225</v>
      </c>
      <c r="P55" s="122">
        <f t="shared" si="27"/>
        <v>75000000</v>
      </c>
      <c r="Q55" s="123">
        <f t="shared" si="28"/>
        <v>78006365</v>
      </c>
      <c r="R55" s="63">
        <f t="shared" si="29"/>
        <v>0</v>
      </c>
      <c r="S55" s="64">
        <f t="shared" si="30"/>
        <v>194.07906310964839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104.00848666666667</v>
      </c>
      <c r="V55" s="122">
        <f>SUM(V44:V54)</f>
        <v>10695000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152976000</v>
      </c>
      <c r="C69" s="130">
        <f>SUM(C9:C16,C19:C25,C28:C31,C34,C37:C41,C44:C54,C57:C60,C63:C67)</f>
        <v>2419000</v>
      </c>
      <c r="D69" s="130"/>
      <c r="E69" s="130">
        <f t="shared" si="35"/>
        <v>155395000</v>
      </c>
      <c r="F69" s="131">
        <f t="shared" ref="F69:O69" si="43">SUM(F9:F16,F19:F25,F28:F31,F34,F37:F41,F44:F54,F57:F60,F63:F67)</f>
        <v>152976000</v>
      </c>
      <c r="G69" s="132">
        <f t="shared" si="43"/>
        <v>127361000</v>
      </c>
      <c r="H69" s="131">
        <f t="shared" si="43"/>
        <v>28180000</v>
      </c>
      <c r="I69" s="132">
        <f t="shared" si="43"/>
        <v>16381508</v>
      </c>
      <c r="J69" s="131">
        <f t="shared" si="43"/>
        <v>38112000</v>
      </c>
      <c r="K69" s="132">
        <f t="shared" si="43"/>
        <v>42468187</v>
      </c>
      <c r="L69" s="131">
        <f t="shared" si="43"/>
        <v>5233000</v>
      </c>
      <c r="M69" s="132">
        <f t="shared" si="43"/>
        <v>17313157</v>
      </c>
      <c r="N69" s="131">
        <f t="shared" si="43"/>
        <v>31441000</v>
      </c>
      <c r="O69" s="132">
        <f t="shared" si="43"/>
        <v>48870151</v>
      </c>
      <c r="P69" s="131">
        <f t="shared" si="36"/>
        <v>102966000</v>
      </c>
      <c r="Q69" s="132">
        <f t="shared" si="37"/>
        <v>125033003</v>
      </c>
      <c r="R69" s="72">
        <f t="shared" si="38"/>
        <v>500.82170838906939</v>
      </c>
      <c r="S69" s="73">
        <f t="shared" si="39"/>
        <v>182.27174858981525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68.609237986087052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83.313123350835568</v>
      </c>
      <c r="V69" s="131">
        <f>SUM(V9:V16,V19:V25,V28:V31,V34,V37:V41,V44:V54,V57:V60,V63:V67)</f>
        <v>10695000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137899000</v>
      </c>
      <c r="C71" s="118"/>
      <c r="D71" s="118"/>
      <c r="E71" s="118">
        <f>$B71      +$C71      +$D71</f>
        <v>137899000</v>
      </c>
      <c r="F71" s="119">
        <v>137899000</v>
      </c>
      <c r="G71" s="120">
        <v>137899000</v>
      </c>
      <c r="H71" s="119">
        <v>24629000</v>
      </c>
      <c r="I71" s="120">
        <v>20547898</v>
      </c>
      <c r="J71" s="119">
        <v>37402000</v>
      </c>
      <c r="K71" s="120">
        <v>44079812</v>
      </c>
      <c r="L71" s="119">
        <v>9586000</v>
      </c>
      <c r="M71" s="120">
        <v>17981537</v>
      </c>
      <c r="N71" s="119">
        <v>66280000</v>
      </c>
      <c r="O71" s="120">
        <v>29551697</v>
      </c>
      <c r="P71" s="119">
        <f>$H71      +$J71      +$L71      +$N71</f>
        <v>137897000</v>
      </c>
      <c r="Q71" s="120">
        <f>$I71      +$K71      +$M71      +$O71</f>
        <v>112160944</v>
      </c>
      <c r="R71" s="59">
        <f>IF(($L71      =0),0,((($N71      -$L71      )/$L71      )*100))</f>
        <v>591.42499478406</v>
      </c>
      <c r="S71" s="60">
        <f>IF(($M71      =0),0,((($O71      -$M71      )/$M71      )*100))</f>
        <v>64.344666420896061</v>
      </c>
      <c r="T71" s="59">
        <f>IF(($E71      =0),0,(($P71      /$E71      )*100))</f>
        <v>99.998549663159267</v>
      </c>
      <c r="U71" s="61">
        <f>IF(($E71      =0),0,(($Q71      /$E71      )*100))</f>
        <v>81.335574587197883</v>
      </c>
      <c r="V71" s="119">
        <v>9706000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137899000</v>
      </c>
      <c r="C73" s="127">
        <f>SUM(C71:C72)</f>
        <v>0</v>
      </c>
      <c r="D73" s="127"/>
      <c r="E73" s="127">
        <f>$B73      +$C73      +$D73</f>
        <v>137899000</v>
      </c>
      <c r="F73" s="128">
        <f t="shared" ref="F73:O73" si="44">SUM(F71:F72)</f>
        <v>137899000</v>
      </c>
      <c r="G73" s="129">
        <f t="shared" si="44"/>
        <v>137899000</v>
      </c>
      <c r="H73" s="128">
        <f t="shared" si="44"/>
        <v>24629000</v>
      </c>
      <c r="I73" s="129">
        <f t="shared" si="44"/>
        <v>20547898</v>
      </c>
      <c r="J73" s="128">
        <f t="shared" si="44"/>
        <v>37402000</v>
      </c>
      <c r="K73" s="129">
        <f t="shared" si="44"/>
        <v>44079812</v>
      </c>
      <c r="L73" s="128">
        <f t="shared" si="44"/>
        <v>9586000</v>
      </c>
      <c r="M73" s="129">
        <f t="shared" si="44"/>
        <v>17981537</v>
      </c>
      <c r="N73" s="128">
        <f t="shared" si="44"/>
        <v>66280000</v>
      </c>
      <c r="O73" s="129">
        <f t="shared" si="44"/>
        <v>29551697</v>
      </c>
      <c r="P73" s="128">
        <f>$H73      +$J73      +$L73      +$N73</f>
        <v>137897000</v>
      </c>
      <c r="Q73" s="129">
        <f>$I73      +$K73      +$M73      +$O73</f>
        <v>112160944</v>
      </c>
      <c r="R73" s="68">
        <f>IF(($L73      =0),0,((($N73      -$L73      )/$L73      )*100))</f>
        <v>591.42499478406</v>
      </c>
      <c r="S73" s="69">
        <f>IF(($M73      =0),0,((($O73      -$M73      )/$M73      )*100))</f>
        <v>64.344666420896061</v>
      </c>
      <c r="T73" s="68">
        <f>IF(($E71      =0),0,(($P71      /$E71      )*100))</f>
        <v>99.998549663159267</v>
      </c>
      <c r="U73" s="70">
        <f>IF($E71   =0,0,($Q71   /$E71 )*100)</f>
        <v>81.335574587197883</v>
      </c>
      <c r="V73" s="128">
        <f>SUM(V71:V72)</f>
        <v>9706000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137899000</v>
      </c>
      <c r="C74" s="130">
        <f>SUM(C71:C72)</f>
        <v>0</v>
      </c>
      <c r="D74" s="130"/>
      <c r="E74" s="130">
        <f>$B74      +$C74      +$D74</f>
        <v>137899000</v>
      </c>
      <c r="F74" s="131">
        <f t="shared" ref="F74:O74" si="45">SUM(F71:F72)</f>
        <v>137899000</v>
      </c>
      <c r="G74" s="132">
        <f t="shared" si="45"/>
        <v>137899000</v>
      </c>
      <c r="H74" s="131">
        <f t="shared" si="45"/>
        <v>24629000</v>
      </c>
      <c r="I74" s="132">
        <f t="shared" si="45"/>
        <v>20547898</v>
      </c>
      <c r="J74" s="131">
        <f t="shared" si="45"/>
        <v>37402000</v>
      </c>
      <c r="K74" s="132">
        <f t="shared" si="45"/>
        <v>44079812</v>
      </c>
      <c r="L74" s="131">
        <f t="shared" si="45"/>
        <v>9586000</v>
      </c>
      <c r="M74" s="132">
        <f t="shared" si="45"/>
        <v>17981537</v>
      </c>
      <c r="N74" s="131">
        <f t="shared" si="45"/>
        <v>66280000</v>
      </c>
      <c r="O74" s="132">
        <f t="shared" si="45"/>
        <v>29551697</v>
      </c>
      <c r="P74" s="131">
        <f>$H74      +$J74      +$L74      +$N74</f>
        <v>137897000</v>
      </c>
      <c r="Q74" s="132">
        <f>$I74      +$K74      +$M74      +$O74</f>
        <v>112160944</v>
      </c>
      <c r="R74" s="72">
        <f>IF(($L74      =0),0,((($N74      -$L74      )/$L74      )*100))</f>
        <v>591.42499478406</v>
      </c>
      <c r="S74" s="73">
        <f>IF(($M74      =0),0,((($O74      -$M74      )/$M74      )*100))</f>
        <v>64.344666420896061</v>
      </c>
      <c r="T74" s="72">
        <f>IF(($E71      =0),0,(($P71      /$E71      )*100))</f>
        <v>99.998549663159267</v>
      </c>
      <c r="U74" s="76">
        <f>IF($E71   =0,0,($Q71   /$E71 )*100)</f>
        <v>81.335574587197883</v>
      </c>
      <c r="V74" s="131">
        <f>SUM(V71:V72)</f>
        <v>9706000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290875000</v>
      </c>
      <c r="C75" s="130">
        <f>SUM(C9:C16,C19:C25,C28:C31,C34,C37:C41,C44:C54,C57:C60,C63:C67,C71:C72)</f>
        <v>2419000</v>
      </c>
      <c r="D75" s="130"/>
      <c r="E75" s="130">
        <f>$B75      +$C75      +$D75</f>
        <v>293294000</v>
      </c>
      <c r="F75" s="131">
        <f t="shared" ref="F75:O75" si="46">SUM(F9:F16,F19:F25,F28:F31,F34,F37:F41,F44:F54,F57:F60,F63:F67,F71:F72)</f>
        <v>290875000</v>
      </c>
      <c r="G75" s="132">
        <f t="shared" si="46"/>
        <v>265260000</v>
      </c>
      <c r="H75" s="131">
        <f t="shared" si="46"/>
        <v>52809000</v>
      </c>
      <c r="I75" s="132">
        <f t="shared" si="46"/>
        <v>36929406</v>
      </c>
      <c r="J75" s="131">
        <f t="shared" si="46"/>
        <v>75514000</v>
      </c>
      <c r="K75" s="132">
        <f t="shared" si="46"/>
        <v>86547999</v>
      </c>
      <c r="L75" s="131">
        <f t="shared" si="46"/>
        <v>14819000</v>
      </c>
      <c r="M75" s="132">
        <f t="shared" si="46"/>
        <v>35294694</v>
      </c>
      <c r="N75" s="131">
        <f t="shared" si="46"/>
        <v>97721000</v>
      </c>
      <c r="O75" s="132">
        <f t="shared" si="46"/>
        <v>78421848</v>
      </c>
      <c r="P75" s="131">
        <f>$H75      +$J75      +$L75      +$N75</f>
        <v>240863000</v>
      </c>
      <c r="Q75" s="132">
        <f>$I75      +$K75      +$M75      +$O75</f>
        <v>237193947</v>
      </c>
      <c r="R75" s="72">
        <f>IF(($L75      =0),0,((($N75      -$L75      )/$L75      )*100))</f>
        <v>559.43046089479719</v>
      </c>
      <c r="S75" s="73">
        <f>IF(($M75      =0),0,((($O75      -$M75      )/$M75      )*100))</f>
        <v>122.1916076110477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83.640246549179622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82.366159215209649</v>
      </c>
      <c r="V75" s="131">
        <f>SUM(V9:V16,V19:V25,V28:V31,V34,V37:V41,V44:V54,V57:V60,V63:V67,V71:V72)</f>
        <v>20401000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Bu3skAwJp8Rf9FHsoUOTWbpFp4FFr6W2YoUVyt8MAaqAtSXVYAvaA9L6jt+nF4Cd9buSHVWllO4RAScsf1XJw==" saltValue="b9Aw2dRVVYtcXZaKuWjid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676000</v>
      </c>
      <c r="I10" s="120">
        <v>657768</v>
      </c>
      <c r="J10" s="119">
        <v>862000</v>
      </c>
      <c r="K10" s="120">
        <v>862492</v>
      </c>
      <c r="L10" s="119">
        <v>741000</v>
      </c>
      <c r="M10" s="120">
        <v>741109</v>
      </c>
      <c r="N10" s="119">
        <v>511000</v>
      </c>
      <c r="O10" s="120">
        <v>738630</v>
      </c>
      <c r="P10" s="119">
        <f t="shared" ref="P10:P17" si="1">$H10      +$J10      +$L10      +$N10</f>
        <v>2790000</v>
      </c>
      <c r="Q10" s="120">
        <f t="shared" ref="Q10:Q17" si="2">$I10      +$K10      +$M10      +$O10</f>
        <v>2999999</v>
      </c>
      <c r="R10" s="59">
        <f t="shared" ref="R10:R17" si="3">IF(($L10      =0),0,((($N10      -$L10      )/$L10      )*100))</f>
        <v>-31.039136302294196</v>
      </c>
      <c r="S10" s="60">
        <f t="shared" ref="S10:S17" si="4">IF(($M10      =0),0,((($O10      -$M10      )/$M10      )*100))</f>
        <v>-0.33449870396932163</v>
      </c>
      <c r="T10" s="59">
        <f t="shared" ref="T10:T17" si="5">IF(($E10      =0),0,(($P10      /$E10      )*100))</f>
        <v>93</v>
      </c>
      <c r="U10" s="61">
        <f t="shared" ref="U10:U17" si="6">IF(($E10      =0),0,(($Q10      /$E10      )*100))</f>
        <v>99.999966666666666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676000</v>
      </c>
      <c r="I17" s="123">
        <f t="shared" si="7"/>
        <v>657768</v>
      </c>
      <c r="J17" s="122">
        <f t="shared" si="7"/>
        <v>862000</v>
      </c>
      <c r="K17" s="123">
        <f t="shared" si="7"/>
        <v>862492</v>
      </c>
      <c r="L17" s="122">
        <f t="shared" si="7"/>
        <v>741000</v>
      </c>
      <c r="M17" s="123">
        <f t="shared" si="7"/>
        <v>741109</v>
      </c>
      <c r="N17" s="122">
        <f t="shared" si="7"/>
        <v>511000</v>
      </c>
      <c r="O17" s="123">
        <f t="shared" si="7"/>
        <v>738630</v>
      </c>
      <c r="P17" s="122">
        <f t="shared" si="1"/>
        <v>2790000</v>
      </c>
      <c r="Q17" s="123">
        <f t="shared" si="2"/>
        <v>2999999</v>
      </c>
      <c r="R17" s="63">
        <f t="shared" si="3"/>
        <v>-31.039136302294196</v>
      </c>
      <c r="S17" s="64">
        <f t="shared" si="4"/>
        <v>-0.33449870396932163</v>
      </c>
      <c r="T17" s="63">
        <f>IF((SUM($E9:$E14))=0,0,(P17/(SUM($E9:$E14))*100))</f>
        <v>93</v>
      </c>
      <c r="U17" s="65">
        <f>IF((SUM($E9:$E14))=0,0,(Q17/(SUM($E9:$E14))*100))</f>
        <v>99.999966666666666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6181000</v>
      </c>
      <c r="C23" s="118"/>
      <c r="D23" s="118"/>
      <c r="E23" s="118">
        <f t="shared" si="8"/>
        <v>6181000</v>
      </c>
      <c r="F23" s="119">
        <v>6181000</v>
      </c>
      <c r="G23" s="120">
        <v>6181000</v>
      </c>
      <c r="H23" s="119">
        <v>567000</v>
      </c>
      <c r="I23" s="120"/>
      <c r="J23" s="119">
        <v>1515000</v>
      </c>
      <c r="K23" s="120">
        <v>2083099</v>
      </c>
      <c r="L23" s="119">
        <v>1680000</v>
      </c>
      <c r="M23" s="120">
        <v>775144</v>
      </c>
      <c r="N23" s="119">
        <v>575000</v>
      </c>
      <c r="O23" s="120">
        <v>3117105</v>
      </c>
      <c r="P23" s="119">
        <f t="shared" si="9"/>
        <v>4337000</v>
      </c>
      <c r="Q23" s="120">
        <f t="shared" si="10"/>
        <v>5975348</v>
      </c>
      <c r="R23" s="59">
        <f t="shared" si="11"/>
        <v>-65.773809523809518</v>
      </c>
      <c r="S23" s="60">
        <f t="shared" si="12"/>
        <v>302.1323779839617</v>
      </c>
      <c r="T23" s="59">
        <f t="shared" si="13"/>
        <v>70.166639702313532</v>
      </c>
      <c r="U23" s="61">
        <f t="shared" si="14"/>
        <v>96.672836110661706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6181000</v>
      </c>
      <c r="C26" s="121">
        <f>SUM(C19:C25)</f>
        <v>0</v>
      </c>
      <c r="D26" s="121"/>
      <c r="E26" s="121">
        <f t="shared" si="8"/>
        <v>6181000</v>
      </c>
      <c r="F26" s="122">
        <f t="shared" ref="F26:O26" si="15">SUM(F19:F25)</f>
        <v>6181000</v>
      </c>
      <c r="G26" s="123">
        <f t="shared" si="15"/>
        <v>6181000</v>
      </c>
      <c r="H26" s="122">
        <f t="shared" si="15"/>
        <v>567000</v>
      </c>
      <c r="I26" s="123">
        <f t="shared" si="15"/>
        <v>0</v>
      </c>
      <c r="J26" s="122">
        <f t="shared" si="15"/>
        <v>1515000</v>
      </c>
      <c r="K26" s="123">
        <f t="shared" si="15"/>
        <v>2083099</v>
      </c>
      <c r="L26" s="122">
        <f t="shared" si="15"/>
        <v>1680000</v>
      </c>
      <c r="M26" s="123">
        <f t="shared" si="15"/>
        <v>775144</v>
      </c>
      <c r="N26" s="122">
        <f t="shared" si="15"/>
        <v>575000</v>
      </c>
      <c r="O26" s="123">
        <f t="shared" si="15"/>
        <v>3117105</v>
      </c>
      <c r="P26" s="122">
        <f t="shared" si="9"/>
        <v>4337000</v>
      </c>
      <c r="Q26" s="123">
        <f t="shared" si="10"/>
        <v>5975348</v>
      </c>
      <c r="R26" s="63">
        <f t="shared" si="11"/>
        <v>-65.773809523809518</v>
      </c>
      <c r="S26" s="64">
        <f t="shared" si="12"/>
        <v>302.1323779839617</v>
      </c>
      <c r="T26" s="63">
        <f>IF(($E26-$E21-$E25)   =0,0,($P26   /($E26-$E21-$E25)   )*100)</f>
        <v>70.166639702313532</v>
      </c>
      <c r="U26" s="65">
        <f>IF(($E26-$E21-$E25)   =0,0,($Q26   /($E26-$E21-$E25)   )*100)</f>
        <v>96.672836110661706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1341000</v>
      </c>
      <c r="C34" s="118"/>
      <c r="D34" s="118"/>
      <c r="E34" s="118">
        <f>$B34      +$C34      +$D34</f>
        <v>1341000</v>
      </c>
      <c r="F34" s="119">
        <v>1341000</v>
      </c>
      <c r="G34" s="120">
        <v>1341000</v>
      </c>
      <c r="H34" s="119">
        <v>335000</v>
      </c>
      <c r="I34" s="120"/>
      <c r="J34" s="119">
        <v>456000</v>
      </c>
      <c r="K34" s="120"/>
      <c r="L34" s="119"/>
      <c r="M34" s="120"/>
      <c r="N34" s="119"/>
      <c r="O34" s="120"/>
      <c r="P34" s="119">
        <f>$H34      +$J34      +$L34      +$N34</f>
        <v>791000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58.98583146905294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1341000</v>
      </c>
      <c r="C35" s="121">
        <f>C34</f>
        <v>0</v>
      </c>
      <c r="D35" s="121"/>
      <c r="E35" s="121">
        <f>$B35      +$C35      +$D35</f>
        <v>1341000</v>
      </c>
      <c r="F35" s="122">
        <f t="shared" ref="F35:O35" si="17">F34</f>
        <v>1341000</v>
      </c>
      <c r="G35" s="123">
        <f t="shared" si="17"/>
        <v>1341000</v>
      </c>
      <c r="H35" s="122">
        <f t="shared" si="17"/>
        <v>335000</v>
      </c>
      <c r="I35" s="123">
        <f t="shared" si="17"/>
        <v>0</v>
      </c>
      <c r="J35" s="122">
        <f t="shared" si="17"/>
        <v>456000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791000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58.98583146905294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8284000</v>
      </c>
      <c r="C37" s="118"/>
      <c r="D37" s="118"/>
      <c r="E37" s="118">
        <f t="shared" ref="E37:E42" si="18">$B37      +$C37      +$D37</f>
        <v>8284000</v>
      </c>
      <c r="F37" s="119">
        <v>8284000</v>
      </c>
      <c r="G37" s="120">
        <v>8284000</v>
      </c>
      <c r="H37" s="119">
        <v>1854000</v>
      </c>
      <c r="I37" s="120">
        <v>1853626</v>
      </c>
      <c r="J37" s="119">
        <v>1858000</v>
      </c>
      <c r="K37" s="120">
        <v>498762</v>
      </c>
      <c r="L37" s="119">
        <v>1178000</v>
      </c>
      <c r="M37" s="120">
        <v>3693082</v>
      </c>
      <c r="N37" s="119">
        <v>22000</v>
      </c>
      <c r="O37" s="120">
        <v>2233359</v>
      </c>
      <c r="P37" s="119">
        <f t="shared" ref="P37:P42" si="19">$H37      +$J37      +$L37      +$N37</f>
        <v>4912000</v>
      </c>
      <c r="Q37" s="120">
        <f t="shared" ref="Q37:Q42" si="20">$I37      +$K37      +$M37      +$O37</f>
        <v>8278829</v>
      </c>
      <c r="R37" s="59">
        <f t="shared" ref="R37:R42" si="21">IF(($L37      =0),0,((($N37      -$L37      )/$L37      )*100))</f>
        <v>-98.132427843803057</v>
      </c>
      <c r="S37" s="60">
        <f t="shared" ref="S37:S42" si="22">IF(($M37      =0),0,((($O37      -$M37      )/$M37      )*100))</f>
        <v>-39.525875677821396</v>
      </c>
      <c r="T37" s="59">
        <f t="shared" ref="T37:T42" si="23">IF(($E37      =0),0,(($P37      /$E37      )*100))</f>
        <v>59.295026557218733</v>
      </c>
      <c r="U37" s="61">
        <f t="shared" ref="U37:U42" si="24">IF(($E37      =0),0,(($Q37      /$E37      )*100))</f>
        <v>99.937578464509897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16633000</v>
      </c>
      <c r="C38" s="118">
        <v>5037000</v>
      </c>
      <c r="D38" s="118"/>
      <c r="E38" s="118">
        <f t="shared" si="18"/>
        <v>21670000</v>
      </c>
      <c r="F38" s="119">
        <v>16633000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/>
      <c r="K40" s="120">
        <v>273300</v>
      </c>
      <c r="L40" s="119">
        <v>2270000</v>
      </c>
      <c r="M40" s="120">
        <v>1995099</v>
      </c>
      <c r="N40" s="119">
        <v>1210000</v>
      </c>
      <c r="O40" s="120">
        <v>1244811</v>
      </c>
      <c r="P40" s="119">
        <f t="shared" si="19"/>
        <v>3480000</v>
      </c>
      <c r="Q40" s="120">
        <f t="shared" si="20"/>
        <v>3513210</v>
      </c>
      <c r="R40" s="59">
        <f t="shared" si="21"/>
        <v>-46.696035242290748</v>
      </c>
      <c r="S40" s="60">
        <f t="shared" si="22"/>
        <v>-37.60655486269102</v>
      </c>
      <c r="T40" s="59">
        <f t="shared" si="23"/>
        <v>87</v>
      </c>
      <c r="U40" s="61">
        <f t="shared" si="24"/>
        <v>87.830249999999992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28917000</v>
      </c>
      <c r="C42" s="121">
        <f>SUM(C37:C41)</f>
        <v>5037000</v>
      </c>
      <c r="D42" s="121"/>
      <c r="E42" s="121">
        <f t="shared" si="18"/>
        <v>33954000</v>
      </c>
      <c r="F42" s="122">
        <f t="shared" ref="F42:O42" si="25">SUM(F37:F41)</f>
        <v>28917000</v>
      </c>
      <c r="G42" s="123">
        <f t="shared" si="25"/>
        <v>12284000</v>
      </c>
      <c r="H42" s="122">
        <f t="shared" si="25"/>
        <v>1854000</v>
      </c>
      <c r="I42" s="123">
        <f t="shared" si="25"/>
        <v>1853626</v>
      </c>
      <c r="J42" s="122">
        <f t="shared" si="25"/>
        <v>1858000</v>
      </c>
      <c r="K42" s="123">
        <f t="shared" si="25"/>
        <v>772062</v>
      </c>
      <c r="L42" s="122">
        <f t="shared" si="25"/>
        <v>3448000</v>
      </c>
      <c r="M42" s="123">
        <f t="shared" si="25"/>
        <v>5688181</v>
      </c>
      <c r="N42" s="122">
        <f t="shared" si="25"/>
        <v>1232000</v>
      </c>
      <c r="O42" s="123">
        <f t="shared" si="25"/>
        <v>3478170</v>
      </c>
      <c r="P42" s="122">
        <f t="shared" si="19"/>
        <v>8392000</v>
      </c>
      <c r="Q42" s="123">
        <f t="shared" si="20"/>
        <v>11792039</v>
      </c>
      <c r="R42" s="63">
        <f t="shared" si="21"/>
        <v>-64.269141531322504</v>
      </c>
      <c r="S42" s="64">
        <f t="shared" si="22"/>
        <v>-38.85268418849541</v>
      </c>
      <c r="T42" s="63">
        <f>IF((+$E37+$E40) =0,0,(P42   /(+$E37+$E40) )*100)</f>
        <v>68.316509280364698</v>
      </c>
      <c r="U42" s="65">
        <f>IF((+$E37+$E40) =0,0,(Q42   /(+$E37+$E40) )*100)</f>
        <v>95.995107456854441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39439000</v>
      </c>
      <c r="C69" s="130">
        <f>SUM(C9:C16,C19:C25,C28:C31,C34,C37:C41,C44:C54,C57:C60,C63:C67)</f>
        <v>5037000</v>
      </c>
      <c r="D69" s="130"/>
      <c r="E69" s="130">
        <f t="shared" si="35"/>
        <v>44476000</v>
      </c>
      <c r="F69" s="131">
        <f t="shared" ref="F69:O69" si="43">SUM(F9:F16,F19:F25,F28:F31,F34,F37:F41,F44:F54,F57:F60,F63:F67)</f>
        <v>39439000</v>
      </c>
      <c r="G69" s="132">
        <f t="shared" si="43"/>
        <v>22806000</v>
      </c>
      <c r="H69" s="131">
        <f t="shared" si="43"/>
        <v>3432000</v>
      </c>
      <c r="I69" s="132">
        <f t="shared" si="43"/>
        <v>2511394</v>
      </c>
      <c r="J69" s="131">
        <f t="shared" si="43"/>
        <v>4691000</v>
      </c>
      <c r="K69" s="132">
        <f t="shared" si="43"/>
        <v>3717653</v>
      </c>
      <c r="L69" s="131">
        <f t="shared" si="43"/>
        <v>5869000</v>
      </c>
      <c r="M69" s="132">
        <f t="shared" si="43"/>
        <v>7204434</v>
      </c>
      <c r="N69" s="131">
        <f t="shared" si="43"/>
        <v>2318000</v>
      </c>
      <c r="O69" s="132">
        <f t="shared" si="43"/>
        <v>7333905</v>
      </c>
      <c r="P69" s="131">
        <f t="shared" si="36"/>
        <v>16310000</v>
      </c>
      <c r="Q69" s="132">
        <f t="shared" si="37"/>
        <v>20767386</v>
      </c>
      <c r="R69" s="72">
        <f t="shared" si="38"/>
        <v>-60.504344862838643</v>
      </c>
      <c r="S69" s="73">
        <f t="shared" si="39"/>
        <v>1.7971016182534254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71.516267648864329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91.061062878189944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10464000</v>
      </c>
      <c r="C71" s="118"/>
      <c r="D71" s="118"/>
      <c r="E71" s="118">
        <f>$B71      +$C71      +$D71</f>
        <v>10464000</v>
      </c>
      <c r="F71" s="119">
        <v>10464000</v>
      </c>
      <c r="G71" s="120">
        <v>10464000</v>
      </c>
      <c r="H71" s="119">
        <v>5111000</v>
      </c>
      <c r="I71" s="120">
        <v>4664130</v>
      </c>
      <c r="J71" s="119">
        <v>1852000</v>
      </c>
      <c r="K71" s="120">
        <v>2951966</v>
      </c>
      <c r="L71" s="119">
        <v>3177000</v>
      </c>
      <c r="M71" s="120">
        <v>2094707</v>
      </c>
      <c r="N71" s="119">
        <v>324000</v>
      </c>
      <c r="O71" s="120">
        <v>324051</v>
      </c>
      <c r="P71" s="119">
        <f>$H71      +$J71      +$L71      +$N71</f>
        <v>10464000</v>
      </c>
      <c r="Q71" s="120">
        <f>$I71      +$K71      +$M71      +$O71</f>
        <v>10034854</v>
      </c>
      <c r="R71" s="59">
        <f>IF(($L71      =0),0,((($N71      -$L71      )/$L71      )*100))</f>
        <v>-89.801699716713884</v>
      </c>
      <c r="S71" s="60">
        <f>IF(($M71      =0),0,((($O71      -$M71      )/$M71      )*100))</f>
        <v>-84.530008254137684</v>
      </c>
      <c r="T71" s="59">
        <f>IF(($E71      =0),0,(($P71      /$E71      )*100))</f>
        <v>100</v>
      </c>
      <c r="U71" s="61">
        <f>IF(($E71      =0),0,(($Q71      /$E71      )*100))</f>
        <v>95.898834097859336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10464000</v>
      </c>
      <c r="C73" s="127">
        <f>SUM(C71:C72)</f>
        <v>0</v>
      </c>
      <c r="D73" s="127"/>
      <c r="E73" s="127">
        <f>$B73      +$C73      +$D73</f>
        <v>10464000</v>
      </c>
      <c r="F73" s="128">
        <f t="shared" ref="F73:O73" si="44">SUM(F71:F72)</f>
        <v>10464000</v>
      </c>
      <c r="G73" s="129">
        <f t="shared" si="44"/>
        <v>10464000</v>
      </c>
      <c r="H73" s="128">
        <f t="shared" si="44"/>
        <v>5111000</v>
      </c>
      <c r="I73" s="129">
        <f t="shared" si="44"/>
        <v>4664130</v>
      </c>
      <c r="J73" s="128">
        <f t="shared" si="44"/>
        <v>1852000</v>
      </c>
      <c r="K73" s="129">
        <f t="shared" si="44"/>
        <v>2951966</v>
      </c>
      <c r="L73" s="128">
        <f t="shared" si="44"/>
        <v>3177000</v>
      </c>
      <c r="M73" s="129">
        <f t="shared" si="44"/>
        <v>2094707</v>
      </c>
      <c r="N73" s="128">
        <f t="shared" si="44"/>
        <v>324000</v>
      </c>
      <c r="O73" s="129">
        <f t="shared" si="44"/>
        <v>324051</v>
      </c>
      <c r="P73" s="128">
        <f>$H73      +$J73      +$L73      +$N73</f>
        <v>10464000</v>
      </c>
      <c r="Q73" s="129">
        <f>$I73      +$K73      +$M73      +$O73</f>
        <v>10034854</v>
      </c>
      <c r="R73" s="68">
        <f>IF(($L73      =0),0,((($N73      -$L73      )/$L73      )*100))</f>
        <v>-89.801699716713884</v>
      </c>
      <c r="S73" s="69">
        <f>IF(($M73      =0),0,((($O73      -$M73      )/$M73      )*100))</f>
        <v>-84.530008254137684</v>
      </c>
      <c r="T73" s="68">
        <f>IF(($E71      =0),0,(($P71      /$E71      )*100))</f>
        <v>100</v>
      </c>
      <c r="U73" s="70">
        <f>IF($E71   =0,0,($Q71   /$E71 )*100)</f>
        <v>95.898834097859336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10464000</v>
      </c>
      <c r="C74" s="130">
        <f>SUM(C71:C72)</f>
        <v>0</v>
      </c>
      <c r="D74" s="130"/>
      <c r="E74" s="130">
        <f>$B74      +$C74      +$D74</f>
        <v>10464000</v>
      </c>
      <c r="F74" s="131">
        <f t="shared" ref="F74:O74" si="45">SUM(F71:F72)</f>
        <v>10464000</v>
      </c>
      <c r="G74" s="132">
        <f t="shared" si="45"/>
        <v>10464000</v>
      </c>
      <c r="H74" s="131">
        <f t="shared" si="45"/>
        <v>5111000</v>
      </c>
      <c r="I74" s="132">
        <f t="shared" si="45"/>
        <v>4664130</v>
      </c>
      <c r="J74" s="131">
        <f t="shared" si="45"/>
        <v>1852000</v>
      </c>
      <c r="K74" s="132">
        <f t="shared" si="45"/>
        <v>2951966</v>
      </c>
      <c r="L74" s="131">
        <f t="shared" si="45"/>
        <v>3177000</v>
      </c>
      <c r="M74" s="132">
        <f t="shared" si="45"/>
        <v>2094707</v>
      </c>
      <c r="N74" s="131">
        <f t="shared" si="45"/>
        <v>324000</v>
      </c>
      <c r="O74" s="132">
        <f t="shared" si="45"/>
        <v>324051</v>
      </c>
      <c r="P74" s="131">
        <f>$H74      +$J74      +$L74      +$N74</f>
        <v>10464000</v>
      </c>
      <c r="Q74" s="132">
        <f>$I74      +$K74      +$M74      +$O74</f>
        <v>10034854</v>
      </c>
      <c r="R74" s="72">
        <f>IF(($L74      =0),0,((($N74      -$L74      )/$L74      )*100))</f>
        <v>-89.801699716713884</v>
      </c>
      <c r="S74" s="73">
        <f>IF(($M74      =0),0,((($O74      -$M74      )/$M74      )*100))</f>
        <v>-84.530008254137684</v>
      </c>
      <c r="T74" s="72">
        <f>IF(($E71      =0),0,(($P71      /$E71      )*100))</f>
        <v>100</v>
      </c>
      <c r="U74" s="76">
        <f>IF($E71   =0,0,($Q71   /$E71 )*100)</f>
        <v>95.898834097859336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49903000</v>
      </c>
      <c r="C75" s="130">
        <f>SUM(C9:C16,C19:C25,C28:C31,C34,C37:C41,C44:C54,C57:C60,C63:C67,C71:C72)</f>
        <v>5037000</v>
      </c>
      <c r="D75" s="130"/>
      <c r="E75" s="130">
        <f>$B75      +$C75      +$D75</f>
        <v>54940000</v>
      </c>
      <c r="F75" s="131">
        <f t="shared" ref="F75:O75" si="46">SUM(F9:F16,F19:F25,F28:F31,F34,F37:F41,F44:F54,F57:F60,F63:F67,F71:F72)</f>
        <v>49903000</v>
      </c>
      <c r="G75" s="132">
        <f t="shared" si="46"/>
        <v>33270000</v>
      </c>
      <c r="H75" s="131">
        <f t="shared" si="46"/>
        <v>8543000</v>
      </c>
      <c r="I75" s="132">
        <f t="shared" si="46"/>
        <v>7175524</v>
      </c>
      <c r="J75" s="131">
        <f t="shared" si="46"/>
        <v>6543000</v>
      </c>
      <c r="K75" s="132">
        <f t="shared" si="46"/>
        <v>6669619</v>
      </c>
      <c r="L75" s="131">
        <f t="shared" si="46"/>
        <v>9046000</v>
      </c>
      <c r="M75" s="132">
        <f t="shared" si="46"/>
        <v>9299141</v>
      </c>
      <c r="N75" s="131">
        <f t="shared" si="46"/>
        <v>2642000</v>
      </c>
      <c r="O75" s="132">
        <f t="shared" si="46"/>
        <v>7657956</v>
      </c>
      <c r="P75" s="131">
        <f>$H75      +$J75      +$L75      +$N75</f>
        <v>26774000</v>
      </c>
      <c r="Q75" s="132">
        <f>$I75      +$K75      +$M75      +$O75</f>
        <v>30802240</v>
      </c>
      <c r="R75" s="72">
        <f>IF(($L75      =0),0,((($N75      -$L75      )/$L75      )*100))</f>
        <v>-70.793720981649344</v>
      </c>
      <c r="S75" s="73">
        <f>IF(($M75      =0),0,((($O75      -$M75      )/$M75      )*100))</f>
        <v>-17.648780677699154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80.474902314397355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92.582626991283433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4z6AzeyWqshjOjgw1meRGsycsWP1s7kUjO73knbnioPI+VegmGTvDcutP2T1t2pQ1yj+PuHnBswrugit1torg==" saltValue="4grpj4k0qAwTtUfATTUxq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129000</v>
      </c>
      <c r="I10" s="120">
        <v>128024</v>
      </c>
      <c r="J10" s="119">
        <v>1239000</v>
      </c>
      <c r="K10" s="120">
        <v>1228024</v>
      </c>
      <c r="L10" s="119">
        <v>442000</v>
      </c>
      <c r="M10" s="120">
        <v>484492</v>
      </c>
      <c r="N10" s="119">
        <v>166000</v>
      </c>
      <c r="O10" s="120">
        <v>159461</v>
      </c>
      <c r="P10" s="119">
        <f t="shared" ref="P10:P17" si="1">$H10      +$J10      +$L10      +$N10</f>
        <v>1976000</v>
      </c>
      <c r="Q10" s="120">
        <f t="shared" ref="Q10:Q17" si="2">$I10      +$K10      +$M10      +$O10</f>
        <v>2000001</v>
      </c>
      <c r="R10" s="59">
        <f t="shared" ref="R10:R17" si="3">IF(($L10      =0),0,((($N10      -$L10      )/$L10      )*100))</f>
        <v>-62.443438914027148</v>
      </c>
      <c r="S10" s="60">
        <f t="shared" ref="S10:S17" si="4">IF(($M10      =0),0,((($O10      -$M10      )/$M10      )*100))</f>
        <v>-67.086969444283909</v>
      </c>
      <c r="T10" s="59">
        <f t="shared" ref="T10:T17" si="5">IF(($E10      =0),0,(($P10      /$E10      )*100))</f>
        <v>98.8</v>
      </c>
      <c r="U10" s="61">
        <f t="shared" ref="U10:U17" si="6">IF(($E10      =0),0,(($Q10      /$E10      )*100))</f>
        <v>100.00005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129000</v>
      </c>
      <c r="I17" s="123">
        <f t="shared" si="7"/>
        <v>128024</v>
      </c>
      <c r="J17" s="122">
        <f t="shared" si="7"/>
        <v>1239000</v>
      </c>
      <c r="K17" s="123">
        <f t="shared" si="7"/>
        <v>1228024</v>
      </c>
      <c r="L17" s="122">
        <f t="shared" si="7"/>
        <v>442000</v>
      </c>
      <c r="M17" s="123">
        <f t="shared" si="7"/>
        <v>484492</v>
      </c>
      <c r="N17" s="122">
        <f t="shared" si="7"/>
        <v>166000</v>
      </c>
      <c r="O17" s="123">
        <f t="shared" si="7"/>
        <v>159461</v>
      </c>
      <c r="P17" s="122">
        <f t="shared" si="1"/>
        <v>1976000</v>
      </c>
      <c r="Q17" s="123">
        <f t="shared" si="2"/>
        <v>2000001</v>
      </c>
      <c r="R17" s="63">
        <f t="shared" si="3"/>
        <v>-62.443438914027148</v>
      </c>
      <c r="S17" s="64">
        <f t="shared" si="4"/>
        <v>-67.086969444283909</v>
      </c>
      <c r="T17" s="63">
        <f>IF((SUM($E9:$E14))=0,0,(P17/(SUM($E9:$E14))*100))</f>
        <v>98.8</v>
      </c>
      <c r="U17" s="65">
        <f>IF((SUM($E9:$E14))=0,0,(Q17/(SUM($E9:$E14))*100))</f>
        <v>100.00005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10523000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10523000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1569000</v>
      </c>
      <c r="C34" s="118"/>
      <c r="D34" s="118"/>
      <c r="E34" s="118">
        <f>$B34      +$C34      +$D34</f>
        <v>1569000</v>
      </c>
      <c r="F34" s="119">
        <v>1569000</v>
      </c>
      <c r="G34" s="120">
        <v>1569000</v>
      </c>
      <c r="H34" s="119">
        <v>392000</v>
      </c>
      <c r="I34" s="120">
        <v>328603</v>
      </c>
      <c r="J34" s="119">
        <v>580000</v>
      </c>
      <c r="K34" s="120">
        <v>715139</v>
      </c>
      <c r="L34" s="119">
        <v>180000</v>
      </c>
      <c r="M34" s="120">
        <v>336970</v>
      </c>
      <c r="N34" s="119"/>
      <c r="O34" s="120">
        <v>188287</v>
      </c>
      <c r="P34" s="119">
        <f>$H34      +$J34      +$L34      +$N34</f>
        <v>1152000</v>
      </c>
      <c r="Q34" s="120">
        <f>$I34      +$K34      +$M34      +$O34</f>
        <v>1568999</v>
      </c>
      <c r="R34" s="59">
        <f>IF(($L34      =0),0,((($N34      -$L34      )/$L34      )*100))</f>
        <v>-100</v>
      </c>
      <c r="S34" s="60">
        <f>IF(($M34      =0),0,((($O34      -$M34      )/$M34      )*100))</f>
        <v>-44.123512478855687</v>
      </c>
      <c r="T34" s="59">
        <f>IF(($E34      =0),0,(($P34      /$E34      )*100))</f>
        <v>73.422562141491397</v>
      </c>
      <c r="U34" s="61">
        <f>IF(($E34      =0),0,(($Q34      /$E34      )*100))</f>
        <v>99.999936265137038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1569000</v>
      </c>
      <c r="C35" s="121">
        <f>C34</f>
        <v>0</v>
      </c>
      <c r="D35" s="121"/>
      <c r="E35" s="121">
        <f>$B35      +$C35      +$D35</f>
        <v>1569000</v>
      </c>
      <c r="F35" s="122">
        <f t="shared" ref="F35:O35" si="17">F34</f>
        <v>1569000</v>
      </c>
      <c r="G35" s="123">
        <f t="shared" si="17"/>
        <v>1569000</v>
      </c>
      <c r="H35" s="122">
        <f t="shared" si="17"/>
        <v>392000</v>
      </c>
      <c r="I35" s="123">
        <f t="shared" si="17"/>
        <v>328603</v>
      </c>
      <c r="J35" s="122">
        <f t="shared" si="17"/>
        <v>580000</v>
      </c>
      <c r="K35" s="123">
        <f t="shared" si="17"/>
        <v>715139</v>
      </c>
      <c r="L35" s="122">
        <f t="shared" si="17"/>
        <v>180000</v>
      </c>
      <c r="M35" s="123">
        <f t="shared" si="17"/>
        <v>336970</v>
      </c>
      <c r="N35" s="122">
        <f t="shared" si="17"/>
        <v>0</v>
      </c>
      <c r="O35" s="123">
        <f t="shared" si="17"/>
        <v>188287</v>
      </c>
      <c r="P35" s="122">
        <f>$H35      +$J35      +$L35      +$N35</f>
        <v>1152000</v>
      </c>
      <c r="Q35" s="123">
        <f>$I35      +$K35      +$M35      +$O35</f>
        <v>1568999</v>
      </c>
      <c r="R35" s="63">
        <f>IF(($L35      =0),0,((($N35      -$L35      )/$L35      )*100))</f>
        <v>-100</v>
      </c>
      <c r="S35" s="64">
        <f>IF(($M35      =0),0,((($O35      -$M35      )/$M35      )*100))</f>
        <v>-44.123512478855687</v>
      </c>
      <c r="T35" s="63">
        <f>IF($E35   =0,0,($P35   /$E35   )*100)</f>
        <v>73.422562141491397</v>
      </c>
      <c r="U35" s="65">
        <f>IF($E35   =0,0,($Q35   /$E35   )*100)</f>
        <v>99.999936265137038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2250000</v>
      </c>
      <c r="C38" s="118">
        <v>2807000</v>
      </c>
      <c r="D38" s="118"/>
      <c r="E38" s="118">
        <f t="shared" si="18"/>
        <v>5057000</v>
      </c>
      <c r="F38" s="119">
        <v>2250000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2250000</v>
      </c>
      <c r="C42" s="121">
        <f>SUM(C37:C41)</f>
        <v>2807000</v>
      </c>
      <c r="D42" s="121"/>
      <c r="E42" s="121">
        <f t="shared" si="18"/>
        <v>5057000</v>
      </c>
      <c r="F42" s="122">
        <f t="shared" ref="F42:O42" si="25">SUM(F37:F41)</f>
        <v>2250000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5819000</v>
      </c>
      <c r="C69" s="130">
        <f>SUM(C9:C16,C19:C25,C28:C31,C34,C37:C41,C44:C54,C57:C60,C63:C67)</f>
        <v>2807000</v>
      </c>
      <c r="D69" s="130"/>
      <c r="E69" s="130">
        <f t="shared" si="35"/>
        <v>8626000</v>
      </c>
      <c r="F69" s="131">
        <f t="shared" ref="F69:O69" si="43">SUM(F9:F16,F19:F25,F28:F31,F34,F37:F41,F44:F54,F57:F60,F63:F67)</f>
        <v>5819000</v>
      </c>
      <c r="G69" s="132">
        <f t="shared" si="43"/>
        <v>3569000</v>
      </c>
      <c r="H69" s="131">
        <f t="shared" si="43"/>
        <v>521000</v>
      </c>
      <c r="I69" s="132">
        <f t="shared" si="43"/>
        <v>456627</v>
      </c>
      <c r="J69" s="131">
        <f t="shared" si="43"/>
        <v>1819000</v>
      </c>
      <c r="K69" s="132">
        <f t="shared" si="43"/>
        <v>1943163</v>
      </c>
      <c r="L69" s="131">
        <f t="shared" si="43"/>
        <v>622000</v>
      </c>
      <c r="M69" s="132">
        <f t="shared" si="43"/>
        <v>821462</v>
      </c>
      <c r="N69" s="131">
        <f t="shared" si="43"/>
        <v>166000</v>
      </c>
      <c r="O69" s="132">
        <f t="shared" si="43"/>
        <v>347748</v>
      </c>
      <c r="P69" s="131">
        <f t="shared" si="36"/>
        <v>3128000</v>
      </c>
      <c r="Q69" s="132">
        <f t="shared" si="37"/>
        <v>3569000</v>
      </c>
      <c r="R69" s="72">
        <f t="shared" si="38"/>
        <v>-73.311897106109328</v>
      </c>
      <c r="S69" s="73">
        <f t="shared" si="39"/>
        <v>-57.667183631135707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87.643597646399556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>
        <f>SUM(V9:V16,V19:V25,V28:V31,V34,V37:V41,V44:V54,V57:V60,V63:V67)</f>
        <v>10523000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26095000</v>
      </c>
      <c r="C71" s="118"/>
      <c r="D71" s="118"/>
      <c r="E71" s="118">
        <f>$B71      +$C71      +$D71</f>
        <v>26095000</v>
      </c>
      <c r="F71" s="119">
        <v>26095000</v>
      </c>
      <c r="G71" s="120">
        <v>26095000</v>
      </c>
      <c r="H71" s="119">
        <v>5177000</v>
      </c>
      <c r="I71" s="120">
        <v>5250189</v>
      </c>
      <c r="J71" s="119">
        <v>7165000</v>
      </c>
      <c r="K71" s="120">
        <v>7651182</v>
      </c>
      <c r="L71" s="119">
        <v>5206000</v>
      </c>
      <c r="M71" s="120">
        <v>5617374</v>
      </c>
      <c r="N71" s="119">
        <v>8547000</v>
      </c>
      <c r="O71" s="120">
        <v>7576255</v>
      </c>
      <c r="P71" s="119">
        <f>$H71      +$J71      +$L71      +$N71</f>
        <v>26095000</v>
      </c>
      <c r="Q71" s="120">
        <f>$I71      +$K71      +$M71      +$O71</f>
        <v>26095000</v>
      </c>
      <c r="R71" s="59">
        <f>IF(($L71      =0),0,((($N71      -$L71      )/$L71      )*100))</f>
        <v>64.175950825970034</v>
      </c>
      <c r="S71" s="60">
        <f>IF(($M71      =0),0,((($O71      -$M71      )/$M71      )*100))</f>
        <v>34.871828010739534</v>
      </c>
      <c r="T71" s="59">
        <f>IF(($E71      =0),0,(($P71      /$E71      )*100))</f>
        <v>100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26095000</v>
      </c>
      <c r="C73" s="127">
        <f>SUM(C71:C72)</f>
        <v>0</v>
      </c>
      <c r="D73" s="127"/>
      <c r="E73" s="127">
        <f>$B73      +$C73      +$D73</f>
        <v>26095000</v>
      </c>
      <c r="F73" s="128">
        <f t="shared" ref="F73:O73" si="44">SUM(F71:F72)</f>
        <v>26095000</v>
      </c>
      <c r="G73" s="129">
        <f t="shared" si="44"/>
        <v>26095000</v>
      </c>
      <c r="H73" s="128">
        <f t="shared" si="44"/>
        <v>5177000</v>
      </c>
      <c r="I73" s="129">
        <f t="shared" si="44"/>
        <v>5250189</v>
      </c>
      <c r="J73" s="128">
        <f t="shared" si="44"/>
        <v>7165000</v>
      </c>
      <c r="K73" s="129">
        <f t="shared" si="44"/>
        <v>7651182</v>
      </c>
      <c r="L73" s="128">
        <f t="shared" si="44"/>
        <v>5206000</v>
      </c>
      <c r="M73" s="129">
        <f t="shared" si="44"/>
        <v>5617374</v>
      </c>
      <c r="N73" s="128">
        <f t="shared" si="44"/>
        <v>8547000</v>
      </c>
      <c r="O73" s="129">
        <f t="shared" si="44"/>
        <v>7576255</v>
      </c>
      <c r="P73" s="128">
        <f>$H73      +$J73      +$L73      +$N73</f>
        <v>26095000</v>
      </c>
      <c r="Q73" s="129">
        <f>$I73      +$K73      +$M73      +$O73</f>
        <v>26095000</v>
      </c>
      <c r="R73" s="68">
        <f>IF(($L73      =0),0,((($N73      -$L73      )/$L73      )*100))</f>
        <v>64.175950825970034</v>
      </c>
      <c r="S73" s="69">
        <f>IF(($M73      =0),0,((($O73      -$M73      )/$M73      )*100))</f>
        <v>34.871828010739534</v>
      </c>
      <c r="T73" s="68">
        <f>IF(($E71      =0),0,(($P71      /$E71      )*100))</f>
        <v>100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26095000</v>
      </c>
      <c r="C74" s="130">
        <f>SUM(C71:C72)</f>
        <v>0</v>
      </c>
      <c r="D74" s="130"/>
      <c r="E74" s="130">
        <f>$B74      +$C74      +$D74</f>
        <v>26095000</v>
      </c>
      <c r="F74" s="131">
        <f t="shared" ref="F74:O74" si="45">SUM(F71:F72)</f>
        <v>26095000</v>
      </c>
      <c r="G74" s="132">
        <f t="shared" si="45"/>
        <v>26095000</v>
      </c>
      <c r="H74" s="131">
        <f t="shared" si="45"/>
        <v>5177000</v>
      </c>
      <c r="I74" s="132">
        <f t="shared" si="45"/>
        <v>5250189</v>
      </c>
      <c r="J74" s="131">
        <f t="shared" si="45"/>
        <v>7165000</v>
      </c>
      <c r="K74" s="132">
        <f t="shared" si="45"/>
        <v>7651182</v>
      </c>
      <c r="L74" s="131">
        <f t="shared" si="45"/>
        <v>5206000</v>
      </c>
      <c r="M74" s="132">
        <f t="shared" si="45"/>
        <v>5617374</v>
      </c>
      <c r="N74" s="131">
        <f t="shared" si="45"/>
        <v>8547000</v>
      </c>
      <c r="O74" s="132">
        <f t="shared" si="45"/>
        <v>7576255</v>
      </c>
      <c r="P74" s="131">
        <f>$H74      +$J74      +$L74      +$N74</f>
        <v>26095000</v>
      </c>
      <c r="Q74" s="132">
        <f>$I74      +$K74      +$M74      +$O74</f>
        <v>26095000</v>
      </c>
      <c r="R74" s="72">
        <f>IF(($L74      =0),0,((($N74      -$L74      )/$L74      )*100))</f>
        <v>64.175950825970034</v>
      </c>
      <c r="S74" s="73">
        <f>IF(($M74      =0),0,((($O74      -$M74      )/$M74      )*100))</f>
        <v>34.871828010739534</v>
      </c>
      <c r="T74" s="72">
        <f>IF(($E71      =0),0,(($P71      /$E71      )*100))</f>
        <v>100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31914000</v>
      </c>
      <c r="C75" s="130">
        <f>SUM(C9:C16,C19:C25,C28:C31,C34,C37:C41,C44:C54,C57:C60,C63:C67,C71:C72)</f>
        <v>2807000</v>
      </c>
      <c r="D75" s="130"/>
      <c r="E75" s="130">
        <f>$B75      +$C75      +$D75</f>
        <v>34721000</v>
      </c>
      <c r="F75" s="131">
        <f t="shared" ref="F75:O75" si="46">SUM(F9:F16,F19:F25,F28:F31,F34,F37:F41,F44:F54,F57:F60,F63:F67,F71:F72)</f>
        <v>31914000</v>
      </c>
      <c r="G75" s="132">
        <f t="shared" si="46"/>
        <v>29664000</v>
      </c>
      <c r="H75" s="131">
        <f t="shared" si="46"/>
        <v>5698000</v>
      </c>
      <c r="I75" s="132">
        <f t="shared" si="46"/>
        <v>5706816</v>
      </c>
      <c r="J75" s="131">
        <f t="shared" si="46"/>
        <v>8984000</v>
      </c>
      <c r="K75" s="132">
        <f t="shared" si="46"/>
        <v>9594345</v>
      </c>
      <c r="L75" s="131">
        <f t="shared" si="46"/>
        <v>5828000</v>
      </c>
      <c r="M75" s="132">
        <f t="shared" si="46"/>
        <v>6438836</v>
      </c>
      <c r="N75" s="131">
        <f t="shared" si="46"/>
        <v>8713000</v>
      </c>
      <c r="O75" s="132">
        <f t="shared" si="46"/>
        <v>7924003</v>
      </c>
      <c r="P75" s="131">
        <f>$H75      +$J75      +$L75      +$N75</f>
        <v>29223000</v>
      </c>
      <c r="Q75" s="132">
        <f>$I75      +$K75      +$M75      +$O75</f>
        <v>29664000</v>
      </c>
      <c r="R75" s="72">
        <f>IF(($L75      =0),0,((($N75      -$L75      )/$L75      )*100))</f>
        <v>49.502402196293751</v>
      </c>
      <c r="S75" s="73">
        <f>IF(($M75      =0),0,((($O75      -$M75      )/$M75      )*100))</f>
        <v>23.065768409072696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98.513349514563103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</v>
      </c>
      <c r="V75" s="131">
        <f>SUM(V9:V16,V19:V25,V28:V31,V34,V37:V41,V44:V54,V57:V60,V63:V67,V71:V72)</f>
        <v>10523000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8UYql1VFLcSc6olo2f0xZUwYSi25UkAK+BKShmlZ5GTnNRlTbhEfbZK/B/x1wxx44oM3uWhGoaimzQUXadK4g==" saltValue="DLCEC3z07XOB5HRWXWDIG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3800000</v>
      </c>
      <c r="C10" s="118"/>
      <c r="D10" s="118"/>
      <c r="E10" s="118">
        <f t="shared" ref="E10:E17" si="0">$B10      +$C10      +$D10</f>
        <v>3800000</v>
      </c>
      <c r="F10" s="119">
        <v>3800000</v>
      </c>
      <c r="G10" s="120">
        <v>3800000</v>
      </c>
      <c r="H10" s="119">
        <v>1375000</v>
      </c>
      <c r="I10" s="120">
        <v>1203894</v>
      </c>
      <c r="J10" s="119">
        <v>192000</v>
      </c>
      <c r="K10" s="120">
        <v>380308</v>
      </c>
      <c r="L10" s="119">
        <v>1331000</v>
      </c>
      <c r="M10" s="120">
        <v>1330882</v>
      </c>
      <c r="N10" s="119">
        <v>177000</v>
      </c>
      <c r="O10" s="120">
        <v>22725</v>
      </c>
      <c r="P10" s="119">
        <f t="shared" ref="P10:P17" si="1">$H10      +$J10      +$L10      +$N10</f>
        <v>3075000</v>
      </c>
      <c r="Q10" s="120">
        <f t="shared" ref="Q10:Q17" si="2">$I10      +$K10      +$M10      +$O10</f>
        <v>2937809</v>
      </c>
      <c r="R10" s="59">
        <f t="shared" ref="R10:R17" si="3">IF(($L10      =0),0,((($N10      -$L10      )/$L10      )*100))</f>
        <v>-86.701728024042069</v>
      </c>
      <c r="S10" s="60">
        <f t="shared" ref="S10:S17" si="4">IF(($M10      =0),0,((($O10      -$M10      )/$M10      )*100))</f>
        <v>-98.292485735023831</v>
      </c>
      <c r="T10" s="59">
        <f t="shared" ref="T10:T17" si="5">IF(($E10      =0),0,(($P10      /$E10      )*100))</f>
        <v>80.921052631578945</v>
      </c>
      <c r="U10" s="61">
        <f t="shared" ref="U10:U17" si="6">IF(($E10      =0),0,(($Q10      /$E10      )*100))</f>
        <v>77.310763157894741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3800000</v>
      </c>
      <c r="C17" s="121">
        <f>SUM(C9:C16)</f>
        <v>0</v>
      </c>
      <c r="D17" s="121"/>
      <c r="E17" s="121">
        <f t="shared" si="0"/>
        <v>3800000</v>
      </c>
      <c r="F17" s="122">
        <f t="shared" ref="F17:O17" si="7">SUM(F9:F16)</f>
        <v>3800000</v>
      </c>
      <c r="G17" s="123">
        <f t="shared" si="7"/>
        <v>3800000</v>
      </c>
      <c r="H17" s="122">
        <f t="shared" si="7"/>
        <v>1375000</v>
      </c>
      <c r="I17" s="123">
        <f t="shared" si="7"/>
        <v>1203894</v>
      </c>
      <c r="J17" s="122">
        <f t="shared" si="7"/>
        <v>192000</v>
      </c>
      <c r="K17" s="123">
        <f t="shared" si="7"/>
        <v>380308</v>
      </c>
      <c r="L17" s="122">
        <f t="shared" si="7"/>
        <v>1331000</v>
      </c>
      <c r="M17" s="123">
        <f t="shared" si="7"/>
        <v>1330882</v>
      </c>
      <c r="N17" s="122">
        <f t="shared" si="7"/>
        <v>177000</v>
      </c>
      <c r="O17" s="123">
        <f t="shared" si="7"/>
        <v>22725</v>
      </c>
      <c r="P17" s="122">
        <f t="shared" si="1"/>
        <v>3075000</v>
      </c>
      <c r="Q17" s="123">
        <f t="shared" si="2"/>
        <v>2937809</v>
      </c>
      <c r="R17" s="63">
        <f t="shared" si="3"/>
        <v>-86.701728024042069</v>
      </c>
      <c r="S17" s="64">
        <f t="shared" si="4"/>
        <v>-98.292485735023831</v>
      </c>
      <c r="T17" s="63">
        <f>IF((SUM($E9:$E14))=0,0,(P17/(SUM($E9:$E14))*100))</f>
        <v>80.921052631578945</v>
      </c>
      <c r="U17" s="65">
        <f>IF((SUM($E9:$E14))=0,0,(Q17/(SUM($E9:$E14))*100))</f>
        <v>77.310763157894741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10011000</v>
      </c>
      <c r="C23" s="118"/>
      <c r="D23" s="118"/>
      <c r="E23" s="118">
        <f t="shared" si="8"/>
        <v>10011000</v>
      </c>
      <c r="F23" s="119">
        <v>10011000</v>
      </c>
      <c r="G23" s="120">
        <v>10011000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3109000</v>
      </c>
      <c r="W23" s="120">
        <v>2869000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10011000</v>
      </c>
      <c r="C26" s="121">
        <f>SUM(C19:C25)</f>
        <v>0</v>
      </c>
      <c r="D26" s="121"/>
      <c r="E26" s="121">
        <f t="shared" si="8"/>
        <v>10011000</v>
      </c>
      <c r="F26" s="122">
        <f t="shared" ref="F26:O26" si="15">SUM(F19:F25)</f>
        <v>10011000</v>
      </c>
      <c r="G26" s="123">
        <f t="shared" si="15"/>
        <v>10011000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3109000</v>
      </c>
      <c r="W26" s="123">
        <f>SUM(W19:W25)</f>
        <v>2869000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2587000</v>
      </c>
      <c r="C31" s="118"/>
      <c r="D31" s="118"/>
      <c r="E31" s="118">
        <f>$B31      +$C31      +$D31</f>
        <v>2587000</v>
      </c>
      <c r="F31" s="119">
        <v>2587000</v>
      </c>
      <c r="G31" s="120">
        <v>2587000</v>
      </c>
      <c r="H31" s="119">
        <v>282000</v>
      </c>
      <c r="I31" s="120">
        <v>281970</v>
      </c>
      <c r="J31" s="119">
        <v>944000</v>
      </c>
      <c r="K31" s="120">
        <v>766825</v>
      </c>
      <c r="L31" s="119">
        <v>667000</v>
      </c>
      <c r="M31" s="120">
        <v>667287</v>
      </c>
      <c r="N31" s="119">
        <v>289000</v>
      </c>
      <c r="O31" s="120">
        <v>147747</v>
      </c>
      <c r="P31" s="119">
        <f>$H31      +$J31      +$L31      +$N31</f>
        <v>2182000</v>
      </c>
      <c r="Q31" s="120">
        <f>$I31      +$K31      +$M31      +$O31</f>
        <v>1863829</v>
      </c>
      <c r="R31" s="59">
        <f>IF(($L31      =0),0,((($N31      -$L31      )/$L31      )*100))</f>
        <v>-56.671664167916049</v>
      </c>
      <c r="S31" s="60">
        <f>IF(($M31      =0),0,((($O31      -$M31      )/$M31      )*100))</f>
        <v>-77.858552616790078</v>
      </c>
      <c r="T31" s="59">
        <f>IF(($E31      =0),0,(($P31      /$E31      )*100))</f>
        <v>84.344800927715497</v>
      </c>
      <c r="U31" s="61">
        <f>IF(($E31      =0),0,(($Q31      /$E31      )*100))</f>
        <v>72.045960572091232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2587000</v>
      </c>
      <c r="C32" s="121">
        <f>SUM(C28:C31)</f>
        <v>0</v>
      </c>
      <c r="D32" s="121"/>
      <c r="E32" s="121">
        <f>$B32      +$C32      +$D32</f>
        <v>2587000</v>
      </c>
      <c r="F32" s="122">
        <f t="shared" ref="F32:O32" si="16">SUM(F28:F31)</f>
        <v>2587000</v>
      </c>
      <c r="G32" s="123">
        <f t="shared" si="16"/>
        <v>2587000</v>
      </c>
      <c r="H32" s="122">
        <f t="shared" si="16"/>
        <v>282000</v>
      </c>
      <c r="I32" s="123">
        <f t="shared" si="16"/>
        <v>281970</v>
      </c>
      <c r="J32" s="122">
        <f t="shared" si="16"/>
        <v>944000</v>
      </c>
      <c r="K32" s="123">
        <f t="shared" si="16"/>
        <v>766825</v>
      </c>
      <c r="L32" s="122">
        <f t="shared" si="16"/>
        <v>667000</v>
      </c>
      <c r="M32" s="123">
        <f t="shared" si="16"/>
        <v>667287</v>
      </c>
      <c r="N32" s="122">
        <f t="shared" si="16"/>
        <v>289000</v>
      </c>
      <c r="O32" s="123">
        <f t="shared" si="16"/>
        <v>147747</v>
      </c>
      <c r="P32" s="122">
        <f>$H32      +$J32      +$L32      +$N32</f>
        <v>2182000</v>
      </c>
      <c r="Q32" s="123">
        <f>$I32      +$K32      +$M32      +$O32</f>
        <v>1863829</v>
      </c>
      <c r="R32" s="63">
        <f>IF(($L32      =0),0,((($N32      -$L32      )/$L32      )*100))</f>
        <v>-56.671664167916049</v>
      </c>
      <c r="S32" s="64">
        <f>IF(($M32      =0),0,((($O32      -$M32      )/$M32      )*100))</f>
        <v>-77.858552616790078</v>
      </c>
      <c r="T32" s="63">
        <f>IF($E32   =0,0,($P32   /$E32   )*100)</f>
        <v>84.344800927715497</v>
      </c>
      <c r="U32" s="65">
        <f>IF($E32   =0,0,($Q32   /$E32   )*100)</f>
        <v>72.045960572091232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2070000</v>
      </c>
      <c r="C34" s="118"/>
      <c r="D34" s="118"/>
      <c r="E34" s="118">
        <f>$B34      +$C34      +$D34</f>
        <v>2070000</v>
      </c>
      <c r="F34" s="119">
        <v>2070000</v>
      </c>
      <c r="G34" s="120">
        <v>2070000</v>
      </c>
      <c r="H34" s="119">
        <v>444000</v>
      </c>
      <c r="I34" s="120">
        <v>218604</v>
      </c>
      <c r="J34" s="119">
        <v>849000</v>
      </c>
      <c r="K34" s="120">
        <v>1316229</v>
      </c>
      <c r="L34" s="119">
        <v>623000</v>
      </c>
      <c r="M34" s="120">
        <v>530577</v>
      </c>
      <c r="N34" s="119">
        <v>154000</v>
      </c>
      <c r="O34" s="120"/>
      <c r="P34" s="119">
        <f>$H34      +$J34      +$L34      +$N34</f>
        <v>2070000</v>
      </c>
      <c r="Q34" s="120">
        <f>$I34      +$K34      +$M34      +$O34</f>
        <v>2065410</v>
      </c>
      <c r="R34" s="59">
        <f>IF(($L34      =0),0,((($N34      -$L34      )/$L34      )*100))</f>
        <v>-75.280898876404493</v>
      </c>
      <c r="S34" s="60">
        <f>IF(($M34      =0),0,((($O34      -$M34      )/$M34      )*100))</f>
        <v>-100</v>
      </c>
      <c r="T34" s="59">
        <f>IF(($E34      =0),0,(($P34      /$E34      )*100))</f>
        <v>100</v>
      </c>
      <c r="U34" s="61">
        <f>IF(($E34      =0),0,(($Q34      /$E34      )*100))</f>
        <v>99.778260869565216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2070000</v>
      </c>
      <c r="C35" s="121">
        <f>C34</f>
        <v>0</v>
      </c>
      <c r="D35" s="121"/>
      <c r="E35" s="121">
        <f>$B35      +$C35      +$D35</f>
        <v>2070000</v>
      </c>
      <c r="F35" s="122">
        <f t="shared" ref="F35:O35" si="17">F34</f>
        <v>2070000</v>
      </c>
      <c r="G35" s="123">
        <f t="shared" si="17"/>
        <v>2070000</v>
      </c>
      <c r="H35" s="122">
        <f t="shared" si="17"/>
        <v>444000</v>
      </c>
      <c r="I35" s="123">
        <f t="shared" si="17"/>
        <v>218604</v>
      </c>
      <c r="J35" s="122">
        <f t="shared" si="17"/>
        <v>849000</v>
      </c>
      <c r="K35" s="123">
        <f t="shared" si="17"/>
        <v>1316229</v>
      </c>
      <c r="L35" s="122">
        <f t="shared" si="17"/>
        <v>623000</v>
      </c>
      <c r="M35" s="123">
        <f t="shared" si="17"/>
        <v>530577</v>
      </c>
      <c r="N35" s="122">
        <f t="shared" si="17"/>
        <v>154000</v>
      </c>
      <c r="O35" s="123">
        <f t="shared" si="17"/>
        <v>0</v>
      </c>
      <c r="P35" s="122">
        <f>$H35      +$J35      +$L35      +$N35</f>
        <v>2070000</v>
      </c>
      <c r="Q35" s="123">
        <f>$I35      +$K35      +$M35      +$O35</f>
        <v>2065410</v>
      </c>
      <c r="R35" s="63">
        <f>IF(($L35      =0),0,((($N35      -$L35      )/$L35      )*100))</f>
        <v>-75.280898876404493</v>
      </c>
      <c r="S35" s="64">
        <f>IF(($M35      =0),0,((($O35      -$M35      )/$M35      )*100))</f>
        <v>-100</v>
      </c>
      <c r="T35" s="63">
        <f>IF($E35   =0,0,($P35   /$E35   )*100)</f>
        <v>100</v>
      </c>
      <c r="U35" s="65">
        <f>IF($E35   =0,0,($Q35   /$E35   )*100)</f>
        <v>99.778260869565216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100000000</v>
      </c>
      <c r="C53" s="118"/>
      <c r="D53" s="118"/>
      <c r="E53" s="118">
        <f t="shared" si="26"/>
        <v>100000000</v>
      </c>
      <c r="F53" s="119">
        <v>100000000</v>
      </c>
      <c r="G53" s="120">
        <v>100000000</v>
      </c>
      <c r="H53" s="119">
        <v>20010000</v>
      </c>
      <c r="I53" s="120">
        <v>18073061</v>
      </c>
      <c r="J53" s="119">
        <v>49990000</v>
      </c>
      <c r="K53" s="120">
        <v>76155221</v>
      </c>
      <c r="L53" s="119">
        <v>4365000</v>
      </c>
      <c r="M53" s="120">
        <v>5640679</v>
      </c>
      <c r="N53" s="119">
        <v>8665000</v>
      </c>
      <c r="O53" s="120">
        <v>3503797</v>
      </c>
      <c r="P53" s="119">
        <f t="shared" si="27"/>
        <v>83030000</v>
      </c>
      <c r="Q53" s="120">
        <f t="shared" si="28"/>
        <v>103372758</v>
      </c>
      <c r="R53" s="59">
        <f t="shared" si="29"/>
        <v>98.510882016036661</v>
      </c>
      <c r="S53" s="60">
        <f t="shared" si="30"/>
        <v>-37.883417936032174</v>
      </c>
      <c r="T53" s="59">
        <f t="shared" si="31"/>
        <v>83.03</v>
      </c>
      <c r="U53" s="61">
        <f t="shared" si="32"/>
        <v>103.372758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100000000</v>
      </c>
      <c r="C55" s="121">
        <f>SUM(C44:C54)</f>
        <v>0</v>
      </c>
      <c r="D55" s="121"/>
      <c r="E55" s="121">
        <f t="shared" si="26"/>
        <v>100000000</v>
      </c>
      <c r="F55" s="122">
        <f t="shared" ref="F55:O55" si="33">SUM(F44:F54)</f>
        <v>100000000</v>
      </c>
      <c r="G55" s="123">
        <f t="shared" si="33"/>
        <v>100000000</v>
      </c>
      <c r="H55" s="122">
        <f t="shared" si="33"/>
        <v>20010000</v>
      </c>
      <c r="I55" s="123">
        <f t="shared" si="33"/>
        <v>18073061</v>
      </c>
      <c r="J55" s="122">
        <f t="shared" si="33"/>
        <v>49990000</v>
      </c>
      <c r="K55" s="123">
        <f t="shared" si="33"/>
        <v>76155221</v>
      </c>
      <c r="L55" s="122">
        <f t="shared" si="33"/>
        <v>4365000</v>
      </c>
      <c r="M55" s="123">
        <f t="shared" si="33"/>
        <v>5640679</v>
      </c>
      <c r="N55" s="122">
        <f t="shared" si="33"/>
        <v>8665000</v>
      </c>
      <c r="O55" s="123">
        <f t="shared" si="33"/>
        <v>3503797</v>
      </c>
      <c r="P55" s="122">
        <f t="shared" si="27"/>
        <v>83030000</v>
      </c>
      <c r="Q55" s="123">
        <f t="shared" si="28"/>
        <v>103372758</v>
      </c>
      <c r="R55" s="63">
        <f t="shared" si="29"/>
        <v>98.510882016036661</v>
      </c>
      <c r="S55" s="64">
        <f t="shared" si="30"/>
        <v>-37.883417936032174</v>
      </c>
      <c r="T55" s="63">
        <f>IF((+$E45+$E47+$E49+$E50+$E53) =0,0,(P55   /(+$E45+$E47+$E49+$E50+$E53) )*100)</f>
        <v>83.03</v>
      </c>
      <c r="U55" s="65">
        <f>IF((+$E45+$E47+$E49+$E50+$E53) =0,0,(Q55   /(+$E45+$E47+$E49+$E50+$E53) )*100)</f>
        <v>103.372758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118468000</v>
      </c>
      <c r="C69" s="130">
        <f>SUM(C9:C16,C19:C25,C28:C31,C34,C37:C41,C44:C54,C57:C60,C63:C67)</f>
        <v>0</v>
      </c>
      <c r="D69" s="130"/>
      <c r="E69" s="130">
        <f t="shared" si="35"/>
        <v>118468000</v>
      </c>
      <c r="F69" s="131">
        <f t="shared" ref="F69:O69" si="43">SUM(F9:F16,F19:F25,F28:F31,F34,F37:F41,F44:F54,F57:F60,F63:F67)</f>
        <v>118468000</v>
      </c>
      <c r="G69" s="132">
        <f t="shared" si="43"/>
        <v>118468000</v>
      </c>
      <c r="H69" s="131">
        <f t="shared" si="43"/>
        <v>22111000</v>
      </c>
      <c r="I69" s="132">
        <f t="shared" si="43"/>
        <v>19777529</v>
      </c>
      <c r="J69" s="131">
        <f t="shared" si="43"/>
        <v>51975000</v>
      </c>
      <c r="K69" s="132">
        <f t="shared" si="43"/>
        <v>78618583</v>
      </c>
      <c r="L69" s="131">
        <f t="shared" si="43"/>
        <v>6986000</v>
      </c>
      <c r="M69" s="132">
        <f t="shared" si="43"/>
        <v>8169425</v>
      </c>
      <c r="N69" s="131">
        <f t="shared" si="43"/>
        <v>9285000</v>
      </c>
      <c r="O69" s="132">
        <f t="shared" si="43"/>
        <v>3674269</v>
      </c>
      <c r="P69" s="131">
        <f t="shared" si="36"/>
        <v>90357000</v>
      </c>
      <c r="Q69" s="132">
        <f t="shared" si="37"/>
        <v>110239806</v>
      </c>
      <c r="R69" s="72">
        <f t="shared" si="38"/>
        <v>32.90867449184082</v>
      </c>
      <c r="S69" s="73">
        <f t="shared" si="39"/>
        <v>-55.024141845968359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76.271229361515353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93.05450079346322</v>
      </c>
      <c r="V69" s="131">
        <f>SUM(V9:V16,V19:V25,V28:V31,V34,V37:V41,V44:V54,V57:V60,V63:V67)</f>
        <v>3109000</v>
      </c>
      <c r="W69" s="132">
        <f>SUM(W9:W16,W19:W25,W28:W31,W34,W37:W41,W44:W54,W57:W60,W63:W67)</f>
        <v>2869000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48287000</v>
      </c>
      <c r="C71" s="118"/>
      <c r="D71" s="118"/>
      <c r="E71" s="118">
        <f>$B71      +$C71      +$D71</f>
        <v>48287000</v>
      </c>
      <c r="F71" s="119">
        <v>48287000</v>
      </c>
      <c r="G71" s="120">
        <v>48287000</v>
      </c>
      <c r="H71" s="119">
        <v>5715000</v>
      </c>
      <c r="I71" s="120">
        <v>4041310</v>
      </c>
      <c r="J71" s="119">
        <v>11472000</v>
      </c>
      <c r="K71" s="120">
        <v>12087246</v>
      </c>
      <c r="L71" s="119">
        <v>14330000</v>
      </c>
      <c r="M71" s="120">
        <v>13800625</v>
      </c>
      <c r="N71" s="119">
        <v>16770000</v>
      </c>
      <c r="O71" s="120">
        <v>2171290</v>
      </c>
      <c r="P71" s="119">
        <f>$H71      +$J71      +$L71      +$N71</f>
        <v>48287000</v>
      </c>
      <c r="Q71" s="120">
        <f>$I71      +$K71      +$M71      +$O71</f>
        <v>32100471</v>
      </c>
      <c r="R71" s="59">
        <f>IF(($L71      =0),0,((($N71      -$L71      )/$L71      )*100))</f>
        <v>17.027215631542219</v>
      </c>
      <c r="S71" s="60">
        <f>IF(($M71      =0),0,((($O71      -$M71      )/$M71      )*100))</f>
        <v>-84.266727050405322</v>
      </c>
      <c r="T71" s="59">
        <f>IF(($E71      =0),0,(($P71      /$E71      )*100))</f>
        <v>100</v>
      </c>
      <c r="U71" s="61">
        <f>IF(($E71      =0),0,(($Q71      /$E71      )*100))</f>
        <v>66.478495247167984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48287000</v>
      </c>
      <c r="C73" s="127">
        <f>SUM(C71:C72)</f>
        <v>0</v>
      </c>
      <c r="D73" s="127"/>
      <c r="E73" s="127">
        <f>$B73      +$C73      +$D73</f>
        <v>48287000</v>
      </c>
      <c r="F73" s="128">
        <f t="shared" ref="F73:O73" si="44">SUM(F71:F72)</f>
        <v>48287000</v>
      </c>
      <c r="G73" s="129">
        <f t="shared" si="44"/>
        <v>48287000</v>
      </c>
      <c r="H73" s="128">
        <f t="shared" si="44"/>
        <v>5715000</v>
      </c>
      <c r="I73" s="129">
        <f t="shared" si="44"/>
        <v>4041310</v>
      </c>
      <c r="J73" s="128">
        <f t="shared" si="44"/>
        <v>11472000</v>
      </c>
      <c r="K73" s="129">
        <f t="shared" si="44"/>
        <v>12087246</v>
      </c>
      <c r="L73" s="128">
        <f t="shared" si="44"/>
        <v>14330000</v>
      </c>
      <c r="M73" s="129">
        <f t="shared" si="44"/>
        <v>13800625</v>
      </c>
      <c r="N73" s="128">
        <f t="shared" si="44"/>
        <v>16770000</v>
      </c>
      <c r="O73" s="129">
        <f t="shared" si="44"/>
        <v>2171290</v>
      </c>
      <c r="P73" s="128">
        <f>$H73      +$J73      +$L73      +$N73</f>
        <v>48287000</v>
      </c>
      <c r="Q73" s="129">
        <f>$I73      +$K73      +$M73      +$O73</f>
        <v>32100471</v>
      </c>
      <c r="R73" s="68">
        <f>IF(($L73      =0),0,((($N73      -$L73      )/$L73      )*100))</f>
        <v>17.027215631542219</v>
      </c>
      <c r="S73" s="69">
        <f>IF(($M73      =0),0,((($O73      -$M73      )/$M73      )*100))</f>
        <v>-84.266727050405322</v>
      </c>
      <c r="T73" s="68">
        <f>IF(($E71      =0),0,(($P71      /$E71      )*100))</f>
        <v>100</v>
      </c>
      <c r="U73" s="70">
        <f>IF($E71   =0,0,($Q71   /$E71 )*100)</f>
        <v>66.478495247167984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48287000</v>
      </c>
      <c r="C74" s="130">
        <f>SUM(C71:C72)</f>
        <v>0</v>
      </c>
      <c r="D74" s="130"/>
      <c r="E74" s="130">
        <f>$B74      +$C74      +$D74</f>
        <v>48287000</v>
      </c>
      <c r="F74" s="131">
        <f t="shared" ref="F74:O74" si="45">SUM(F71:F72)</f>
        <v>48287000</v>
      </c>
      <c r="G74" s="132">
        <f t="shared" si="45"/>
        <v>48287000</v>
      </c>
      <c r="H74" s="131">
        <f t="shared" si="45"/>
        <v>5715000</v>
      </c>
      <c r="I74" s="132">
        <f t="shared" si="45"/>
        <v>4041310</v>
      </c>
      <c r="J74" s="131">
        <f t="shared" si="45"/>
        <v>11472000</v>
      </c>
      <c r="K74" s="132">
        <f t="shared" si="45"/>
        <v>12087246</v>
      </c>
      <c r="L74" s="131">
        <f t="shared" si="45"/>
        <v>14330000</v>
      </c>
      <c r="M74" s="132">
        <f t="shared" si="45"/>
        <v>13800625</v>
      </c>
      <c r="N74" s="131">
        <f t="shared" si="45"/>
        <v>16770000</v>
      </c>
      <c r="O74" s="132">
        <f t="shared" si="45"/>
        <v>2171290</v>
      </c>
      <c r="P74" s="131">
        <f>$H74      +$J74      +$L74      +$N74</f>
        <v>48287000</v>
      </c>
      <c r="Q74" s="132">
        <f>$I74      +$K74      +$M74      +$O74</f>
        <v>32100471</v>
      </c>
      <c r="R74" s="72">
        <f>IF(($L74      =0),0,((($N74      -$L74      )/$L74      )*100))</f>
        <v>17.027215631542219</v>
      </c>
      <c r="S74" s="73">
        <f>IF(($M74      =0),0,((($O74      -$M74      )/$M74      )*100))</f>
        <v>-84.266727050405322</v>
      </c>
      <c r="T74" s="72">
        <f>IF(($E71      =0),0,(($P71      /$E71      )*100))</f>
        <v>100</v>
      </c>
      <c r="U74" s="76">
        <f>IF($E71   =0,0,($Q71   /$E71 )*100)</f>
        <v>66.478495247167984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166755000</v>
      </c>
      <c r="C75" s="130">
        <f>SUM(C9:C16,C19:C25,C28:C31,C34,C37:C41,C44:C54,C57:C60,C63:C67,C71:C72)</f>
        <v>0</v>
      </c>
      <c r="D75" s="130"/>
      <c r="E75" s="130">
        <f>$B75      +$C75      +$D75</f>
        <v>166755000</v>
      </c>
      <c r="F75" s="131">
        <f t="shared" ref="F75:O75" si="46">SUM(F9:F16,F19:F25,F28:F31,F34,F37:F41,F44:F54,F57:F60,F63:F67,F71:F72)</f>
        <v>166755000</v>
      </c>
      <c r="G75" s="132">
        <f t="shared" si="46"/>
        <v>166755000</v>
      </c>
      <c r="H75" s="131">
        <f t="shared" si="46"/>
        <v>27826000</v>
      </c>
      <c r="I75" s="132">
        <f t="shared" si="46"/>
        <v>23818839</v>
      </c>
      <c r="J75" s="131">
        <f t="shared" si="46"/>
        <v>63447000</v>
      </c>
      <c r="K75" s="132">
        <f t="shared" si="46"/>
        <v>90705829</v>
      </c>
      <c r="L75" s="131">
        <f t="shared" si="46"/>
        <v>21316000</v>
      </c>
      <c r="M75" s="132">
        <f t="shared" si="46"/>
        <v>21970050</v>
      </c>
      <c r="N75" s="131">
        <f t="shared" si="46"/>
        <v>26055000</v>
      </c>
      <c r="O75" s="132">
        <f t="shared" si="46"/>
        <v>5845559</v>
      </c>
      <c r="P75" s="131">
        <f>$H75      +$J75      +$L75      +$N75</f>
        <v>138644000</v>
      </c>
      <c r="Q75" s="132">
        <f>$I75      +$K75      +$M75      +$O75</f>
        <v>142340277</v>
      </c>
      <c r="R75" s="72">
        <f>IF(($L75      =0),0,((($N75      -$L75      )/$L75      )*100))</f>
        <v>22.232126102458245</v>
      </c>
      <c r="S75" s="73">
        <f>IF(($M75      =0),0,((($O75      -$M75      )/$M75      )*100))</f>
        <v>-73.393055546072944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83.142334562681768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85.35892596923631</v>
      </c>
      <c r="V75" s="131">
        <f>SUM(V9:V16,V19:V25,V28:V31,V34,V37:V41,V44:V54,V57:V60,V63:V67,V71:V72)</f>
        <v>3109000</v>
      </c>
      <c r="W75" s="132">
        <f>SUM(W9:W16,W19:W25,W28:W31,W34,W37:W41,W44:W54,W57:W60,W63:W67,W71:W72)</f>
        <v>2869000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XPSP3kUVr95OlYvvYMGLf4x6MFCUdjcCAwcw5u3Ds06bFunVeCO67hVxs1plJ7D0oqwL7CQeeCccIlIryHNww==" saltValue="C18/h9nSvjkK0vbx+zkws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2033000</v>
      </c>
      <c r="I10" s="120">
        <v>2024998</v>
      </c>
      <c r="J10" s="119">
        <v>126000</v>
      </c>
      <c r="K10" s="120">
        <v>83332</v>
      </c>
      <c r="L10" s="119">
        <v>725000</v>
      </c>
      <c r="M10" s="120">
        <v>724998</v>
      </c>
      <c r="N10" s="119">
        <v>84000</v>
      </c>
      <c r="O10" s="120">
        <v>125006</v>
      </c>
      <c r="P10" s="119">
        <f t="shared" ref="P10:P17" si="1">$H10      +$J10      +$L10      +$N10</f>
        <v>2968000</v>
      </c>
      <c r="Q10" s="120">
        <f t="shared" ref="Q10:Q17" si="2">$I10      +$K10      +$M10      +$O10</f>
        <v>2958334</v>
      </c>
      <c r="R10" s="59">
        <f t="shared" ref="R10:R17" si="3">IF(($L10      =0),0,((($N10      -$L10      )/$L10      )*100))</f>
        <v>-88.413793103448285</v>
      </c>
      <c r="S10" s="60">
        <f t="shared" ref="S10:S17" si="4">IF(($M10      =0),0,((($O10      -$M10      )/$M10      )*100))</f>
        <v>-82.75774553860839</v>
      </c>
      <c r="T10" s="59">
        <f t="shared" ref="T10:T17" si="5">IF(($E10      =0),0,(($P10      /$E10      )*100))</f>
        <v>98.933333333333323</v>
      </c>
      <c r="U10" s="61">
        <f t="shared" ref="U10:U17" si="6">IF(($E10      =0),0,(($Q10      /$E10      )*100))</f>
        <v>98.611133333333328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2033000</v>
      </c>
      <c r="I17" s="123">
        <f t="shared" si="7"/>
        <v>2024998</v>
      </c>
      <c r="J17" s="122">
        <f t="shared" si="7"/>
        <v>126000</v>
      </c>
      <c r="K17" s="123">
        <f t="shared" si="7"/>
        <v>83332</v>
      </c>
      <c r="L17" s="122">
        <f t="shared" si="7"/>
        <v>725000</v>
      </c>
      <c r="M17" s="123">
        <f t="shared" si="7"/>
        <v>724998</v>
      </c>
      <c r="N17" s="122">
        <f t="shared" si="7"/>
        <v>84000</v>
      </c>
      <c r="O17" s="123">
        <f t="shared" si="7"/>
        <v>125006</v>
      </c>
      <c r="P17" s="122">
        <f t="shared" si="1"/>
        <v>2968000</v>
      </c>
      <c r="Q17" s="123">
        <f t="shared" si="2"/>
        <v>2958334</v>
      </c>
      <c r="R17" s="63">
        <f t="shared" si="3"/>
        <v>-88.413793103448285</v>
      </c>
      <c r="S17" s="64">
        <f t="shared" si="4"/>
        <v>-82.75774553860839</v>
      </c>
      <c r="T17" s="63">
        <f>IF((SUM($E9:$E14))=0,0,(P17/(SUM($E9:$E14))*100))</f>
        <v>98.933333333333323</v>
      </c>
      <c r="U17" s="65">
        <f>IF((SUM($E9:$E14))=0,0,(Q17/(SUM($E9:$E14))*100))</f>
        <v>98.611133333333328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11000000</v>
      </c>
      <c r="D23" s="118"/>
      <c r="E23" s="118">
        <f t="shared" si="8"/>
        <v>11000000</v>
      </c>
      <c r="F23" s="119">
        <v>11000000</v>
      </c>
      <c r="G23" s="120">
        <v>11000000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11000000</v>
      </c>
      <c r="D26" s="121"/>
      <c r="E26" s="121">
        <f t="shared" si="8"/>
        <v>11000000</v>
      </c>
      <c r="F26" s="122">
        <f t="shared" ref="F26:O26" si="15">SUM(F19:F25)</f>
        <v>11000000</v>
      </c>
      <c r="G26" s="123">
        <f t="shared" si="15"/>
        <v>11000000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1487000</v>
      </c>
      <c r="C34" s="118"/>
      <c r="D34" s="118"/>
      <c r="E34" s="118">
        <f>$B34      +$C34      +$D34</f>
        <v>1487000</v>
      </c>
      <c r="F34" s="119">
        <v>1487000</v>
      </c>
      <c r="G34" s="120">
        <v>1487000</v>
      </c>
      <c r="H34" s="119">
        <v>190000</v>
      </c>
      <c r="I34" s="120">
        <v>-2295244</v>
      </c>
      <c r="J34" s="119">
        <v>96000</v>
      </c>
      <c r="K34" s="120">
        <v>4593760</v>
      </c>
      <c r="L34" s="119">
        <v>376000</v>
      </c>
      <c r="M34" s="120">
        <v>1510946</v>
      </c>
      <c r="N34" s="119">
        <v>536000</v>
      </c>
      <c r="O34" s="120">
        <v>886220</v>
      </c>
      <c r="P34" s="119">
        <f>$H34      +$J34      +$L34      +$N34</f>
        <v>1198000</v>
      </c>
      <c r="Q34" s="120">
        <f>$I34      +$K34      +$M34      +$O34</f>
        <v>4695682</v>
      </c>
      <c r="R34" s="59">
        <f>IF(($L34      =0),0,((($N34      -$L34      )/$L34      )*100))</f>
        <v>42.553191489361701</v>
      </c>
      <c r="S34" s="60">
        <f>IF(($M34      =0),0,((($O34      -$M34      )/$M34      )*100))</f>
        <v>-41.346679497480388</v>
      </c>
      <c r="T34" s="59">
        <f>IF(($E34      =0),0,(($P34      /$E34      )*100))</f>
        <v>80.564895763281768</v>
      </c>
      <c r="U34" s="61">
        <f>IF(($E34      =0),0,(($Q34      /$E34      )*100))</f>
        <v>315.78224613315399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1487000</v>
      </c>
      <c r="C35" s="121">
        <f>C34</f>
        <v>0</v>
      </c>
      <c r="D35" s="121"/>
      <c r="E35" s="121">
        <f>$B35      +$C35      +$D35</f>
        <v>1487000</v>
      </c>
      <c r="F35" s="122">
        <f t="shared" ref="F35:O35" si="17">F34</f>
        <v>1487000</v>
      </c>
      <c r="G35" s="123">
        <f t="shared" si="17"/>
        <v>1487000</v>
      </c>
      <c r="H35" s="122">
        <f t="shared" si="17"/>
        <v>190000</v>
      </c>
      <c r="I35" s="123">
        <f t="shared" si="17"/>
        <v>-2295244</v>
      </c>
      <c r="J35" s="122">
        <f t="shared" si="17"/>
        <v>96000</v>
      </c>
      <c r="K35" s="123">
        <f t="shared" si="17"/>
        <v>4593760</v>
      </c>
      <c r="L35" s="122">
        <f t="shared" si="17"/>
        <v>376000</v>
      </c>
      <c r="M35" s="123">
        <f t="shared" si="17"/>
        <v>1510946</v>
      </c>
      <c r="N35" s="122">
        <f t="shared" si="17"/>
        <v>536000</v>
      </c>
      <c r="O35" s="123">
        <f t="shared" si="17"/>
        <v>886220</v>
      </c>
      <c r="P35" s="122">
        <f>$H35      +$J35      +$L35      +$N35</f>
        <v>1198000</v>
      </c>
      <c r="Q35" s="123">
        <f>$I35      +$K35      +$M35      +$O35</f>
        <v>4695682</v>
      </c>
      <c r="R35" s="63">
        <f>IF(($L35      =0),0,((($N35      -$L35      )/$L35      )*100))</f>
        <v>42.553191489361701</v>
      </c>
      <c r="S35" s="64">
        <f>IF(($M35      =0),0,((($O35      -$M35      )/$M35      )*100))</f>
        <v>-41.346679497480388</v>
      </c>
      <c r="T35" s="63">
        <f>IF($E35   =0,0,($P35   /$E35   )*100)</f>
        <v>80.564895763281768</v>
      </c>
      <c r="U35" s="65">
        <f>IF($E35   =0,0,($Q35   /$E35   )*100)</f>
        <v>315.78224613315399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1206000</v>
      </c>
      <c r="C38" s="118">
        <v>-972000</v>
      </c>
      <c r="D38" s="118"/>
      <c r="E38" s="118">
        <f t="shared" si="18"/>
        <v>234000</v>
      </c>
      <c r="F38" s="119">
        <v>1206000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1206000</v>
      </c>
      <c r="C42" s="121">
        <f>SUM(C37:C41)</f>
        <v>-972000</v>
      </c>
      <c r="D42" s="121"/>
      <c r="E42" s="121">
        <f t="shared" si="18"/>
        <v>234000</v>
      </c>
      <c r="F42" s="122">
        <f t="shared" ref="F42:O42" si="25">SUM(F37:F41)</f>
        <v>1206000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5693000</v>
      </c>
      <c r="C69" s="130">
        <f>SUM(C9:C16,C19:C25,C28:C31,C34,C37:C41,C44:C54,C57:C60,C63:C67)</f>
        <v>10028000</v>
      </c>
      <c r="D69" s="130"/>
      <c r="E69" s="130">
        <f t="shared" si="35"/>
        <v>15721000</v>
      </c>
      <c r="F69" s="131">
        <f t="shared" ref="F69:O69" si="43">SUM(F9:F16,F19:F25,F28:F31,F34,F37:F41,F44:F54,F57:F60,F63:F67)</f>
        <v>16693000</v>
      </c>
      <c r="G69" s="132">
        <f t="shared" si="43"/>
        <v>15487000</v>
      </c>
      <c r="H69" s="131">
        <f t="shared" si="43"/>
        <v>2223000</v>
      </c>
      <c r="I69" s="132">
        <f t="shared" si="43"/>
        <v>-270246</v>
      </c>
      <c r="J69" s="131">
        <f t="shared" si="43"/>
        <v>222000</v>
      </c>
      <c r="K69" s="132">
        <f t="shared" si="43"/>
        <v>4677092</v>
      </c>
      <c r="L69" s="131">
        <f t="shared" si="43"/>
        <v>1101000</v>
      </c>
      <c r="M69" s="132">
        <f t="shared" si="43"/>
        <v>2235944</v>
      </c>
      <c r="N69" s="131">
        <f t="shared" si="43"/>
        <v>620000</v>
      </c>
      <c r="O69" s="132">
        <f t="shared" si="43"/>
        <v>1011226</v>
      </c>
      <c r="P69" s="131">
        <f t="shared" si="36"/>
        <v>4166000</v>
      </c>
      <c r="Q69" s="132">
        <f t="shared" si="37"/>
        <v>7654016</v>
      </c>
      <c r="R69" s="72">
        <f t="shared" si="38"/>
        <v>-43.687556766575838</v>
      </c>
      <c r="S69" s="73">
        <f t="shared" si="39"/>
        <v>-54.774090943243657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26.899980628914573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49.422199263898754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21420000</v>
      </c>
      <c r="C71" s="118"/>
      <c r="D71" s="118"/>
      <c r="E71" s="118">
        <f>$B71      +$C71      +$D71</f>
        <v>21420000</v>
      </c>
      <c r="F71" s="119">
        <v>21420000</v>
      </c>
      <c r="G71" s="120">
        <v>21420000</v>
      </c>
      <c r="H71" s="119">
        <v>4038000</v>
      </c>
      <c r="I71" s="120">
        <v>5279170</v>
      </c>
      <c r="J71" s="119">
        <v>9681000</v>
      </c>
      <c r="K71" s="120">
        <v>3883795</v>
      </c>
      <c r="L71" s="119">
        <v>5639000</v>
      </c>
      <c r="M71" s="120">
        <v>8027829</v>
      </c>
      <c r="N71" s="119">
        <v>2062000</v>
      </c>
      <c r="O71" s="120">
        <v>-479458</v>
      </c>
      <c r="P71" s="119">
        <f>$H71      +$J71      +$L71      +$N71</f>
        <v>21420000</v>
      </c>
      <c r="Q71" s="120">
        <f>$I71      +$K71      +$M71      +$O71</f>
        <v>16711336</v>
      </c>
      <c r="R71" s="59">
        <f>IF(($L71      =0),0,((($N71      -$L71      )/$L71      )*100))</f>
        <v>-63.433232842702601</v>
      </c>
      <c r="S71" s="60">
        <f>IF(($M71      =0),0,((($O71      -$M71      )/$M71      )*100))</f>
        <v>-105.97244908928678</v>
      </c>
      <c r="T71" s="59">
        <f>IF(($E71      =0),0,(($P71      /$E71      )*100))</f>
        <v>100</v>
      </c>
      <c r="U71" s="61">
        <f>IF(($E71      =0),0,(($Q71      /$E71      )*100))</f>
        <v>78.017441643323991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21420000</v>
      </c>
      <c r="C73" s="127">
        <f>SUM(C71:C72)</f>
        <v>0</v>
      </c>
      <c r="D73" s="127"/>
      <c r="E73" s="127">
        <f>$B73      +$C73      +$D73</f>
        <v>21420000</v>
      </c>
      <c r="F73" s="128">
        <f t="shared" ref="F73:O73" si="44">SUM(F71:F72)</f>
        <v>21420000</v>
      </c>
      <c r="G73" s="129">
        <f t="shared" si="44"/>
        <v>21420000</v>
      </c>
      <c r="H73" s="128">
        <f t="shared" si="44"/>
        <v>4038000</v>
      </c>
      <c r="I73" s="129">
        <f t="shared" si="44"/>
        <v>5279170</v>
      </c>
      <c r="J73" s="128">
        <f t="shared" si="44"/>
        <v>9681000</v>
      </c>
      <c r="K73" s="129">
        <f t="shared" si="44"/>
        <v>3883795</v>
      </c>
      <c r="L73" s="128">
        <f t="shared" si="44"/>
        <v>5639000</v>
      </c>
      <c r="M73" s="129">
        <f t="shared" si="44"/>
        <v>8027829</v>
      </c>
      <c r="N73" s="128">
        <f t="shared" si="44"/>
        <v>2062000</v>
      </c>
      <c r="O73" s="129">
        <f t="shared" si="44"/>
        <v>-479458</v>
      </c>
      <c r="P73" s="128">
        <f>$H73      +$J73      +$L73      +$N73</f>
        <v>21420000</v>
      </c>
      <c r="Q73" s="129">
        <f>$I73      +$K73      +$M73      +$O73</f>
        <v>16711336</v>
      </c>
      <c r="R73" s="68">
        <f>IF(($L73      =0),0,((($N73      -$L73      )/$L73      )*100))</f>
        <v>-63.433232842702601</v>
      </c>
      <c r="S73" s="69">
        <f>IF(($M73      =0),0,((($O73      -$M73      )/$M73      )*100))</f>
        <v>-105.97244908928678</v>
      </c>
      <c r="T73" s="68">
        <f>IF(($E71      =0),0,(($P71      /$E71      )*100))</f>
        <v>100</v>
      </c>
      <c r="U73" s="70">
        <f>IF($E71   =0,0,($Q71   /$E71 )*100)</f>
        <v>78.017441643323991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21420000</v>
      </c>
      <c r="C74" s="130">
        <f>SUM(C71:C72)</f>
        <v>0</v>
      </c>
      <c r="D74" s="130"/>
      <c r="E74" s="130">
        <f>$B74      +$C74      +$D74</f>
        <v>21420000</v>
      </c>
      <c r="F74" s="131">
        <f t="shared" ref="F74:O74" si="45">SUM(F71:F72)</f>
        <v>21420000</v>
      </c>
      <c r="G74" s="132">
        <f t="shared" si="45"/>
        <v>21420000</v>
      </c>
      <c r="H74" s="131">
        <f t="shared" si="45"/>
        <v>4038000</v>
      </c>
      <c r="I74" s="132">
        <f t="shared" si="45"/>
        <v>5279170</v>
      </c>
      <c r="J74" s="131">
        <f t="shared" si="45"/>
        <v>9681000</v>
      </c>
      <c r="K74" s="132">
        <f t="shared" si="45"/>
        <v>3883795</v>
      </c>
      <c r="L74" s="131">
        <f t="shared" si="45"/>
        <v>5639000</v>
      </c>
      <c r="M74" s="132">
        <f t="shared" si="45"/>
        <v>8027829</v>
      </c>
      <c r="N74" s="131">
        <f t="shared" si="45"/>
        <v>2062000</v>
      </c>
      <c r="O74" s="132">
        <f t="shared" si="45"/>
        <v>-479458</v>
      </c>
      <c r="P74" s="131">
        <f>$H74      +$J74      +$L74      +$N74</f>
        <v>21420000</v>
      </c>
      <c r="Q74" s="132">
        <f>$I74      +$K74      +$M74      +$O74</f>
        <v>16711336</v>
      </c>
      <c r="R74" s="72">
        <f>IF(($L74      =0),0,((($N74      -$L74      )/$L74      )*100))</f>
        <v>-63.433232842702601</v>
      </c>
      <c r="S74" s="73">
        <f>IF(($M74      =0),0,((($O74      -$M74      )/$M74      )*100))</f>
        <v>-105.97244908928678</v>
      </c>
      <c r="T74" s="72">
        <f>IF(($E71      =0),0,(($P71      /$E71      )*100))</f>
        <v>100</v>
      </c>
      <c r="U74" s="76">
        <f>IF($E71   =0,0,($Q71   /$E71 )*100)</f>
        <v>78.017441643323991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27113000</v>
      </c>
      <c r="C75" s="130">
        <f>SUM(C9:C16,C19:C25,C28:C31,C34,C37:C41,C44:C54,C57:C60,C63:C67,C71:C72)</f>
        <v>10028000</v>
      </c>
      <c r="D75" s="130"/>
      <c r="E75" s="130">
        <f>$B75      +$C75      +$D75</f>
        <v>37141000</v>
      </c>
      <c r="F75" s="131">
        <f t="shared" ref="F75:O75" si="46">SUM(F9:F16,F19:F25,F28:F31,F34,F37:F41,F44:F54,F57:F60,F63:F67,F71:F72)</f>
        <v>38113000</v>
      </c>
      <c r="G75" s="132">
        <f t="shared" si="46"/>
        <v>36907000</v>
      </c>
      <c r="H75" s="131">
        <f t="shared" si="46"/>
        <v>6261000</v>
      </c>
      <c r="I75" s="132">
        <f t="shared" si="46"/>
        <v>5008924</v>
      </c>
      <c r="J75" s="131">
        <f t="shared" si="46"/>
        <v>9903000</v>
      </c>
      <c r="K75" s="132">
        <f t="shared" si="46"/>
        <v>8560887</v>
      </c>
      <c r="L75" s="131">
        <f t="shared" si="46"/>
        <v>6740000</v>
      </c>
      <c r="M75" s="132">
        <f t="shared" si="46"/>
        <v>10263773</v>
      </c>
      <c r="N75" s="131">
        <f t="shared" si="46"/>
        <v>2682000</v>
      </c>
      <c r="O75" s="132">
        <f t="shared" si="46"/>
        <v>531768</v>
      </c>
      <c r="P75" s="131">
        <f>$H75      +$J75      +$L75      +$N75</f>
        <v>25586000</v>
      </c>
      <c r="Q75" s="132">
        <f>$I75      +$K75      +$M75      +$O75</f>
        <v>24365352</v>
      </c>
      <c r="R75" s="72">
        <f>IF(($L75      =0),0,((($N75      -$L75      )/$L75      )*100))</f>
        <v>-60.20771513353116</v>
      </c>
      <c r="S75" s="73">
        <f>IF(($M75      =0),0,((($O75      -$M75      )/$M75      )*100))</f>
        <v>-94.818981284952415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69.325602189286585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66.018240442192536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9ASGE0pEeTN+fSCK1pkpxqTxbZqjg6r1SPks5kV6Ln8tXgzVKrNPM6xl+vBBmmSo/5KQTC5Ntsiyk6rBBJ/u/w==" saltValue="rKVcIK0yHeC2Rm0/tr/n8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1926000</v>
      </c>
      <c r="I10" s="120">
        <v>1926031</v>
      </c>
      <c r="J10" s="119">
        <v>446000</v>
      </c>
      <c r="K10" s="120">
        <v>481784</v>
      </c>
      <c r="L10" s="119">
        <v>114000</v>
      </c>
      <c r="M10" s="120">
        <v>292316</v>
      </c>
      <c r="N10" s="119">
        <v>258000</v>
      </c>
      <c r="O10" s="120">
        <v>299870</v>
      </c>
      <c r="P10" s="119">
        <f t="shared" ref="P10:P17" si="1">$H10      +$J10      +$L10      +$N10</f>
        <v>2744000</v>
      </c>
      <c r="Q10" s="120">
        <f t="shared" ref="Q10:Q17" si="2">$I10      +$K10      +$M10      +$O10</f>
        <v>3000001</v>
      </c>
      <c r="R10" s="59">
        <f t="shared" ref="R10:R17" si="3">IF(($L10      =0),0,((($N10      -$L10      )/$L10      )*100))</f>
        <v>126.31578947368421</v>
      </c>
      <c r="S10" s="60">
        <f t="shared" ref="S10:S17" si="4">IF(($M10      =0),0,((($O10      -$M10      )/$M10      )*100))</f>
        <v>2.5841897125029076</v>
      </c>
      <c r="T10" s="59">
        <f t="shared" ref="T10:T17" si="5">IF(($E10      =0),0,(($P10      /$E10      )*100))</f>
        <v>91.466666666666669</v>
      </c>
      <c r="U10" s="61">
        <f t="shared" ref="U10:U17" si="6">IF(($E10      =0),0,(($Q10      /$E10      )*100))</f>
        <v>100.00003333333333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1926000</v>
      </c>
      <c r="I17" s="123">
        <f t="shared" si="7"/>
        <v>1926031</v>
      </c>
      <c r="J17" s="122">
        <f t="shared" si="7"/>
        <v>446000</v>
      </c>
      <c r="K17" s="123">
        <f t="shared" si="7"/>
        <v>481784</v>
      </c>
      <c r="L17" s="122">
        <f t="shared" si="7"/>
        <v>114000</v>
      </c>
      <c r="M17" s="123">
        <f t="shared" si="7"/>
        <v>292316</v>
      </c>
      <c r="N17" s="122">
        <f t="shared" si="7"/>
        <v>258000</v>
      </c>
      <c r="O17" s="123">
        <f t="shared" si="7"/>
        <v>299870</v>
      </c>
      <c r="P17" s="122">
        <f t="shared" si="1"/>
        <v>2744000</v>
      </c>
      <c r="Q17" s="123">
        <f t="shared" si="2"/>
        <v>3000001</v>
      </c>
      <c r="R17" s="63">
        <f t="shared" si="3"/>
        <v>126.31578947368421</v>
      </c>
      <c r="S17" s="64">
        <f t="shared" si="4"/>
        <v>2.5841897125029076</v>
      </c>
      <c r="T17" s="63">
        <f>IF((SUM($E9:$E14))=0,0,(P17/(SUM($E9:$E14))*100))</f>
        <v>91.466666666666669</v>
      </c>
      <c r="U17" s="65">
        <f>IF((SUM($E9:$E14))=0,0,(Q17/(SUM($E9:$E14))*100))</f>
        <v>100.00003333333333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5000000</v>
      </c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/>
      <c r="J22" s="119"/>
      <c r="K22" s="120"/>
      <c r="L22" s="119"/>
      <c r="M22" s="120"/>
      <c r="N22" s="119">
        <v>1986000</v>
      </c>
      <c r="O22" s="120"/>
      <c r="P22" s="119">
        <f t="shared" si="9"/>
        <v>1986000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39.72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5000000</v>
      </c>
      <c r="D26" s="121"/>
      <c r="E26" s="121">
        <f t="shared" si="8"/>
        <v>5000000</v>
      </c>
      <c r="F26" s="122">
        <f t="shared" ref="F26:O26" si="15">SUM(F19:F25)</f>
        <v>5000000</v>
      </c>
      <c r="G26" s="123">
        <f t="shared" si="15"/>
        <v>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1986000</v>
      </c>
      <c r="O26" s="123">
        <f t="shared" si="15"/>
        <v>0</v>
      </c>
      <c r="P26" s="122">
        <f t="shared" si="9"/>
        <v>1986000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39.72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2170000</v>
      </c>
      <c r="C34" s="118"/>
      <c r="D34" s="118"/>
      <c r="E34" s="118">
        <f>$B34      +$C34      +$D34</f>
        <v>2170000</v>
      </c>
      <c r="F34" s="119">
        <v>2170000</v>
      </c>
      <c r="G34" s="120">
        <v>2170000</v>
      </c>
      <c r="H34" s="119">
        <v>543000</v>
      </c>
      <c r="I34" s="120">
        <v>729591</v>
      </c>
      <c r="J34" s="119">
        <v>501000</v>
      </c>
      <c r="K34" s="120">
        <v>500937</v>
      </c>
      <c r="L34" s="119">
        <v>454000</v>
      </c>
      <c r="M34" s="120">
        <v>454213</v>
      </c>
      <c r="N34" s="119">
        <v>486000</v>
      </c>
      <c r="O34" s="120">
        <v>485259</v>
      </c>
      <c r="P34" s="119">
        <f>$H34      +$J34      +$L34      +$N34</f>
        <v>1984000</v>
      </c>
      <c r="Q34" s="120">
        <f>$I34      +$K34      +$M34      +$O34</f>
        <v>2170000</v>
      </c>
      <c r="R34" s="59">
        <f>IF(($L34      =0),0,((($N34      -$L34      )/$L34      )*100))</f>
        <v>7.0484581497797363</v>
      </c>
      <c r="S34" s="60">
        <f>IF(($M34      =0),0,((($O34      -$M34      )/$M34      )*100))</f>
        <v>6.8351192061874055</v>
      </c>
      <c r="T34" s="59">
        <f>IF(($E34      =0),0,(($P34      /$E34      )*100))</f>
        <v>91.428571428571431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2170000</v>
      </c>
      <c r="C35" s="121">
        <f>C34</f>
        <v>0</v>
      </c>
      <c r="D35" s="121"/>
      <c r="E35" s="121">
        <f>$B35      +$C35      +$D35</f>
        <v>2170000</v>
      </c>
      <c r="F35" s="122">
        <f t="shared" ref="F35:O35" si="17">F34</f>
        <v>2170000</v>
      </c>
      <c r="G35" s="123">
        <f t="shared" si="17"/>
        <v>2170000</v>
      </c>
      <c r="H35" s="122">
        <f t="shared" si="17"/>
        <v>543000</v>
      </c>
      <c r="I35" s="123">
        <f t="shared" si="17"/>
        <v>729591</v>
      </c>
      <c r="J35" s="122">
        <f t="shared" si="17"/>
        <v>501000</v>
      </c>
      <c r="K35" s="123">
        <f t="shared" si="17"/>
        <v>500937</v>
      </c>
      <c r="L35" s="122">
        <f t="shared" si="17"/>
        <v>454000</v>
      </c>
      <c r="M35" s="123">
        <f t="shared" si="17"/>
        <v>454213</v>
      </c>
      <c r="N35" s="122">
        <f t="shared" si="17"/>
        <v>486000</v>
      </c>
      <c r="O35" s="123">
        <f t="shared" si="17"/>
        <v>485259</v>
      </c>
      <c r="P35" s="122">
        <f>$H35      +$J35      +$L35      +$N35</f>
        <v>1984000</v>
      </c>
      <c r="Q35" s="123">
        <f>$I35      +$K35      +$M35      +$O35</f>
        <v>2170000</v>
      </c>
      <c r="R35" s="63">
        <f>IF(($L35      =0),0,((($N35      -$L35      )/$L35      )*100))</f>
        <v>7.0484581497797363</v>
      </c>
      <c r="S35" s="64">
        <f>IF(($M35      =0),0,((($O35      -$M35      )/$M35      )*100))</f>
        <v>6.8351192061874055</v>
      </c>
      <c r="T35" s="63">
        <f>IF($E35   =0,0,($P35   /$E35   )*100)</f>
        <v>91.428571428571431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11400000</v>
      </c>
      <c r="C37" s="118"/>
      <c r="D37" s="118"/>
      <c r="E37" s="118">
        <f t="shared" ref="E37:E42" si="18">$B37      +$C37      +$D37</f>
        <v>11400000</v>
      </c>
      <c r="F37" s="119">
        <v>11400000</v>
      </c>
      <c r="G37" s="120">
        <v>11400000</v>
      </c>
      <c r="H37" s="119"/>
      <c r="I37" s="120">
        <v>1933380</v>
      </c>
      <c r="J37" s="119">
        <v>5940000</v>
      </c>
      <c r="K37" s="120">
        <v>4007119</v>
      </c>
      <c r="L37" s="119">
        <v>1032000</v>
      </c>
      <c r="M37" s="120">
        <v>1329987</v>
      </c>
      <c r="N37" s="119">
        <v>2065000</v>
      </c>
      <c r="O37" s="120">
        <v>4129514</v>
      </c>
      <c r="P37" s="119">
        <f t="shared" ref="P37:P42" si="19">$H37      +$J37      +$L37      +$N37</f>
        <v>9037000</v>
      </c>
      <c r="Q37" s="120">
        <f t="shared" ref="Q37:Q42" si="20">$I37      +$K37      +$M37      +$O37</f>
        <v>11400000</v>
      </c>
      <c r="R37" s="59">
        <f t="shared" ref="R37:R42" si="21">IF(($L37      =0),0,((($N37      -$L37      )/$L37      )*100))</f>
        <v>100.09689922480621</v>
      </c>
      <c r="S37" s="60">
        <f t="shared" ref="S37:S42" si="22">IF(($M37      =0),0,((($O37      -$M37      )/$M37      )*100))</f>
        <v>210.49280932821145</v>
      </c>
      <c r="T37" s="59">
        <f t="shared" ref="T37:T42" si="23">IF(($E37      =0),0,(($P37      /$E37      )*100))</f>
        <v>79.271929824561411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4951000</v>
      </c>
      <c r="C38" s="118">
        <v>605000</v>
      </c>
      <c r="D38" s="118"/>
      <c r="E38" s="118">
        <f t="shared" si="18"/>
        <v>5556000</v>
      </c>
      <c r="F38" s="119">
        <v>4951000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16351000</v>
      </c>
      <c r="C42" s="121">
        <f>SUM(C37:C41)</f>
        <v>605000</v>
      </c>
      <c r="D42" s="121"/>
      <c r="E42" s="121">
        <f t="shared" si="18"/>
        <v>16956000</v>
      </c>
      <c r="F42" s="122">
        <f t="shared" ref="F42:O42" si="25">SUM(F37:F41)</f>
        <v>16351000</v>
      </c>
      <c r="G42" s="123">
        <f t="shared" si="25"/>
        <v>11400000</v>
      </c>
      <c r="H42" s="122">
        <f t="shared" si="25"/>
        <v>0</v>
      </c>
      <c r="I42" s="123">
        <f t="shared" si="25"/>
        <v>1933380</v>
      </c>
      <c r="J42" s="122">
        <f t="shared" si="25"/>
        <v>5940000</v>
      </c>
      <c r="K42" s="123">
        <f t="shared" si="25"/>
        <v>4007119</v>
      </c>
      <c r="L42" s="122">
        <f t="shared" si="25"/>
        <v>1032000</v>
      </c>
      <c r="M42" s="123">
        <f t="shared" si="25"/>
        <v>1329987</v>
      </c>
      <c r="N42" s="122">
        <f t="shared" si="25"/>
        <v>2065000</v>
      </c>
      <c r="O42" s="123">
        <f t="shared" si="25"/>
        <v>4129514</v>
      </c>
      <c r="P42" s="122">
        <f t="shared" si="19"/>
        <v>9037000</v>
      </c>
      <c r="Q42" s="123">
        <f t="shared" si="20"/>
        <v>11400000</v>
      </c>
      <c r="R42" s="63">
        <f t="shared" si="21"/>
        <v>100.09689922480621</v>
      </c>
      <c r="S42" s="64">
        <f t="shared" si="22"/>
        <v>210.49280932821145</v>
      </c>
      <c r="T42" s="63">
        <f>IF((+$E37+$E40) =0,0,(P42   /(+$E37+$E40) )*100)</f>
        <v>79.271929824561411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21521000</v>
      </c>
      <c r="C69" s="130">
        <f>SUM(C9:C16,C19:C25,C28:C31,C34,C37:C41,C44:C54,C57:C60,C63:C67)</f>
        <v>5605000</v>
      </c>
      <c r="D69" s="130"/>
      <c r="E69" s="130">
        <f t="shared" si="35"/>
        <v>27126000</v>
      </c>
      <c r="F69" s="131">
        <f t="shared" ref="F69:O69" si="43">SUM(F9:F16,F19:F25,F28:F31,F34,F37:F41,F44:F54,F57:F60,F63:F67)</f>
        <v>26521000</v>
      </c>
      <c r="G69" s="132">
        <f t="shared" si="43"/>
        <v>21570000</v>
      </c>
      <c r="H69" s="131">
        <f t="shared" si="43"/>
        <v>2469000</v>
      </c>
      <c r="I69" s="132">
        <f t="shared" si="43"/>
        <v>4589002</v>
      </c>
      <c r="J69" s="131">
        <f t="shared" si="43"/>
        <v>6887000</v>
      </c>
      <c r="K69" s="132">
        <f t="shared" si="43"/>
        <v>4989840</v>
      </c>
      <c r="L69" s="131">
        <f t="shared" si="43"/>
        <v>1600000</v>
      </c>
      <c r="M69" s="132">
        <f t="shared" si="43"/>
        <v>2076516</v>
      </c>
      <c r="N69" s="131">
        <f t="shared" si="43"/>
        <v>4795000</v>
      </c>
      <c r="O69" s="132">
        <f t="shared" si="43"/>
        <v>4914643</v>
      </c>
      <c r="P69" s="131">
        <f t="shared" si="36"/>
        <v>15751000</v>
      </c>
      <c r="Q69" s="132">
        <f t="shared" si="37"/>
        <v>16570001</v>
      </c>
      <c r="R69" s="72">
        <f t="shared" si="38"/>
        <v>199.6875</v>
      </c>
      <c r="S69" s="73">
        <f t="shared" si="39"/>
        <v>136.67734801947105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73.022716736207698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76.819661566991186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34328000</v>
      </c>
      <c r="C71" s="118"/>
      <c r="D71" s="118"/>
      <c r="E71" s="118">
        <f>$B71      +$C71      +$D71</f>
        <v>34328000</v>
      </c>
      <c r="F71" s="119">
        <v>34328000</v>
      </c>
      <c r="G71" s="120">
        <v>34328000</v>
      </c>
      <c r="H71" s="119">
        <v>11241000</v>
      </c>
      <c r="I71" s="120">
        <v>9227191</v>
      </c>
      <c r="J71" s="119">
        <v>6862000</v>
      </c>
      <c r="K71" s="120">
        <v>6411517</v>
      </c>
      <c r="L71" s="119">
        <v>8029000</v>
      </c>
      <c r="M71" s="120">
        <v>6694138</v>
      </c>
      <c r="N71" s="119">
        <v>8196000</v>
      </c>
      <c r="O71" s="120">
        <v>9278014</v>
      </c>
      <c r="P71" s="119">
        <f>$H71      +$J71      +$L71      +$N71</f>
        <v>34328000</v>
      </c>
      <c r="Q71" s="120">
        <f>$I71      +$K71      +$M71      +$O71</f>
        <v>31610860</v>
      </c>
      <c r="R71" s="59">
        <f>IF(($L71      =0),0,((($N71      -$L71      )/$L71      )*100))</f>
        <v>2.0799601444762734</v>
      </c>
      <c r="S71" s="60">
        <f>IF(($M71      =0),0,((($O71      -$M71      )/$M71      )*100))</f>
        <v>38.599084751464638</v>
      </c>
      <c r="T71" s="59">
        <f>IF(($E71      =0),0,(($P71      /$E71      )*100))</f>
        <v>100</v>
      </c>
      <c r="U71" s="61">
        <f>IF(($E71      =0),0,(($Q71      /$E71      )*100))</f>
        <v>92.084770449778603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34328000</v>
      </c>
      <c r="C73" s="127">
        <f>SUM(C71:C72)</f>
        <v>0</v>
      </c>
      <c r="D73" s="127"/>
      <c r="E73" s="127">
        <f>$B73      +$C73      +$D73</f>
        <v>34328000</v>
      </c>
      <c r="F73" s="128">
        <f t="shared" ref="F73:O73" si="44">SUM(F71:F72)</f>
        <v>34328000</v>
      </c>
      <c r="G73" s="129">
        <f t="shared" si="44"/>
        <v>34328000</v>
      </c>
      <c r="H73" s="128">
        <f t="shared" si="44"/>
        <v>11241000</v>
      </c>
      <c r="I73" s="129">
        <f t="shared" si="44"/>
        <v>9227191</v>
      </c>
      <c r="J73" s="128">
        <f t="shared" si="44"/>
        <v>6862000</v>
      </c>
      <c r="K73" s="129">
        <f t="shared" si="44"/>
        <v>6411517</v>
      </c>
      <c r="L73" s="128">
        <f t="shared" si="44"/>
        <v>8029000</v>
      </c>
      <c r="M73" s="129">
        <f t="shared" si="44"/>
        <v>6694138</v>
      </c>
      <c r="N73" s="128">
        <f t="shared" si="44"/>
        <v>8196000</v>
      </c>
      <c r="O73" s="129">
        <f t="shared" si="44"/>
        <v>9278014</v>
      </c>
      <c r="P73" s="128">
        <f>$H73      +$J73      +$L73      +$N73</f>
        <v>34328000</v>
      </c>
      <c r="Q73" s="129">
        <f>$I73      +$K73      +$M73      +$O73</f>
        <v>31610860</v>
      </c>
      <c r="R73" s="68">
        <f>IF(($L73      =0),0,((($N73      -$L73      )/$L73      )*100))</f>
        <v>2.0799601444762734</v>
      </c>
      <c r="S73" s="69">
        <f>IF(($M73      =0),0,((($O73      -$M73      )/$M73      )*100))</f>
        <v>38.599084751464638</v>
      </c>
      <c r="T73" s="68">
        <f>IF(($E71      =0),0,(($P71      /$E71      )*100))</f>
        <v>100</v>
      </c>
      <c r="U73" s="70">
        <f>IF($E71   =0,0,($Q71   /$E71 )*100)</f>
        <v>92.084770449778603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34328000</v>
      </c>
      <c r="C74" s="130">
        <f>SUM(C71:C72)</f>
        <v>0</v>
      </c>
      <c r="D74" s="130"/>
      <c r="E74" s="130">
        <f>$B74      +$C74      +$D74</f>
        <v>34328000</v>
      </c>
      <c r="F74" s="131">
        <f t="shared" ref="F74:O74" si="45">SUM(F71:F72)</f>
        <v>34328000</v>
      </c>
      <c r="G74" s="132">
        <f t="shared" si="45"/>
        <v>34328000</v>
      </c>
      <c r="H74" s="131">
        <f t="shared" si="45"/>
        <v>11241000</v>
      </c>
      <c r="I74" s="132">
        <f t="shared" si="45"/>
        <v>9227191</v>
      </c>
      <c r="J74" s="131">
        <f t="shared" si="45"/>
        <v>6862000</v>
      </c>
      <c r="K74" s="132">
        <f t="shared" si="45"/>
        <v>6411517</v>
      </c>
      <c r="L74" s="131">
        <f t="shared" si="45"/>
        <v>8029000</v>
      </c>
      <c r="M74" s="132">
        <f t="shared" si="45"/>
        <v>6694138</v>
      </c>
      <c r="N74" s="131">
        <f t="shared" si="45"/>
        <v>8196000</v>
      </c>
      <c r="O74" s="132">
        <f t="shared" si="45"/>
        <v>9278014</v>
      </c>
      <c r="P74" s="131">
        <f>$H74      +$J74      +$L74      +$N74</f>
        <v>34328000</v>
      </c>
      <c r="Q74" s="132">
        <f>$I74      +$K74      +$M74      +$O74</f>
        <v>31610860</v>
      </c>
      <c r="R74" s="72">
        <f>IF(($L74      =0),0,((($N74      -$L74      )/$L74      )*100))</f>
        <v>2.0799601444762734</v>
      </c>
      <c r="S74" s="73">
        <f>IF(($M74      =0),0,((($O74      -$M74      )/$M74      )*100))</f>
        <v>38.599084751464638</v>
      </c>
      <c r="T74" s="72">
        <f>IF(($E71      =0),0,(($P71      /$E71      )*100))</f>
        <v>100</v>
      </c>
      <c r="U74" s="76">
        <f>IF($E71   =0,0,($Q71   /$E71 )*100)</f>
        <v>92.084770449778603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55849000</v>
      </c>
      <c r="C75" s="130">
        <f>SUM(C9:C16,C19:C25,C28:C31,C34,C37:C41,C44:C54,C57:C60,C63:C67,C71:C72)</f>
        <v>5605000</v>
      </c>
      <c r="D75" s="130"/>
      <c r="E75" s="130">
        <f>$B75      +$C75      +$D75</f>
        <v>61454000</v>
      </c>
      <c r="F75" s="131">
        <f t="shared" ref="F75:O75" si="46">SUM(F9:F16,F19:F25,F28:F31,F34,F37:F41,F44:F54,F57:F60,F63:F67,F71:F72)</f>
        <v>60849000</v>
      </c>
      <c r="G75" s="132">
        <f t="shared" si="46"/>
        <v>55898000</v>
      </c>
      <c r="H75" s="131">
        <f t="shared" si="46"/>
        <v>13710000</v>
      </c>
      <c r="I75" s="132">
        <f t="shared" si="46"/>
        <v>13816193</v>
      </c>
      <c r="J75" s="131">
        <f t="shared" si="46"/>
        <v>13749000</v>
      </c>
      <c r="K75" s="132">
        <f t="shared" si="46"/>
        <v>11401357</v>
      </c>
      <c r="L75" s="131">
        <f t="shared" si="46"/>
        <v>9629000</v>
      </c>
      <c r="M75" s="132">
        <f t="shared" si="46"/>
        <v>8770654</v>
      </c>
      <c r="N75" s="131">
        <f t="shared" si="46"/>
        <v>12991000</v>
      </c>
      <c r="O75" s="132">
        <f t="shared" si="46"/>
        <v>14192657</v>
      </c>
      <c r="P75" s="131">
        <f>$H75      +$J75      +$L75      +$N75</f>
        <v>50079000</v>
      </c>
      <c r="Q75" s="132">
        <f>$I75      +$K75      +$M75      +$O75</f>
        <v>48180861</v>
      </c>
      <c r="R75" s="72">
        <f>IF(($L75      =0),0,((($N75      -$L75      )/$L75      )*100))</f>
        <v>34.915359850451757</v>
      </c>
      <c r="S75" s="73">
        <f>IF(($M75      =0),0,((($O75      -$M75      )/$M75      )*100))</f>
        <v>61.819825522703319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89.589967440695546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86.194248452538559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zdqzimgCjqLyXgOGLwzavcZ74xAwXmgG1dI18sudYawP9nyn9oh/zQ9E4DWyfOQzymt5exO0+ksCPz9uakZ7A==" saltValue="kSgeUSp/vBXIo8P9GxeqB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562000</v>
      </c>
      <c r="I10" s="120">
        <v>514574</v>
      </c>
      <c r="J10" s="119">
        <v>170000</v>
      </c>
      <c r="K10" s="120">
        <v>108288</v>
      </c>
      <c r="L10" s="119">
        <v>169000</v>
      </c>
      <c r="M10" s="120">
        <v>1853104</v>
      </c>
      <c r="N10" s="119">
        <v>441000</v>
      </c>
      <c r="O10" s="120">
        <v>136746</v>
      </c>
      <c r="P10" s="119">
        <f t="shared" ref="P10:P17" si="1">$H10      +$J10      +$L10      +$N10</f>
        <v>1342000</v>
      </c>
      <c r="Q10" s="120">
        <f t="shared" ref="Q10:Q17" si="2">$I10      +$K10      +$M10      +$O10</f>
        <v>2612712</v>
      </c>
      <c r="R10" s="59">
        <f t="shared" ref="R10:R17" si="3">IF(($L10      =0),0,((($N10      -$L10      )/$L10      )*100))</f>
        <v>160.94674556213019</v>
      </c>
      <c r="S10" s="60">
        <f t="shared" ref="S10:S17" si="4">IF(($M10      =0),0,((($O10      -$M10      )/$M10      )*100))</f>
        <v>-92.620705583712521</v>
      </c>
      <c r="T10" s="59">
        <f t="shared" ref="T10:T17" si="5">IF(($E10      =0),0,(($P10      /$E10      )*100))</f>
        <v>44.733333333333334</v>
      </c>
      <c r="U10" s="61">
        <f t="shared" ref="U10:U17" si="6">IF(($E10      =0),0,(($Q10      /$E10      )*100))</f>
        <v>87.090400000000002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562000</v>
      </c>
      <c r="I17" s="123">
        <f t="shared" si="7"/>
        <v>514574</v>
      </c>
      <c r="J17" s="122">
        <f t="shared" si="7"/>
        <v>170000</v>
      </c>
      <c r="K17" s="123">
        <f t="shared" si="7"/>
        <v>108288</v>
      </c>
      <c r="L17" s="122">
        <f t="shared" si="7"/>
        <v>169000</v>
      </c>
      <c r="M17" s="123">
        <f t="shared" si="7"/>
        <v>1853104</v>
      </c>
      <c r="N17" s="122">
        <f t="shared" si="7"/>
        <v>441000</v>
      </c>
      <c r="O17" s="123">
        <f t="shared" si="7"/>
        <v>136746</v>
      </c>
      <c r="P17" s="122">
        <f t="shared" si="1"/>
        <v>1342000</v>
      </c>
      <c r="Q17" s="123">
        <f t="shared" si="2"/>
        <v>2612712</v>
      </c>
      <c r="R17" s="63">
        <f t="shared" si="3"/>
        <v>160.94674556213019</v>
      </c>
      <c r="S17" s="64">
        <f t="shared" si="4"/>
        <v>-92.620705583712521</v>
      </c>
      <c r="T17" s="63">
        <f>IF((SUM($E9:$E14))=0,0,(P17/(SUM($E9:$E14))*100))</f>
        <v>44.733333333333334</v>
      </c>
      <c r="U17" s="65">
        <f>IF((SUM($E9:$E14))=0,0,(Q17/(SUM($E9:$E14))*100))</f>
        <v>87.090400000000002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28000000</v>
      </c>
      <c r="D23" s="118"/>
      <c r="E23" s="118">
        <f t="shared" si="8"/>
        <v>28000000</v>
      </c>
      <c r="F23" s="119">
        <v>28000000</v>
      </c>
      <c r="G23" s="120">
        <v>28000000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28000000</v>
      </c>
      <c r="D26" s="121"/>
      <c r="E26" s="121">
        <f t="shared" si="8"/>
        <v>28000000</v>
      </c>
      <c r="F26" s="122">
        <f t="shared" ref="F26:O26" si="15">SUM(F19:F25)</f>
        <v>28000000</v>
      </c>
      <c r="G26" s="123">
        <f t="shared" si="15"/>
        <v>28000000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2742000</v>
      </c>
      <c r="C34" s="118"/>
      <c r="D34" s="118"/>
      <c r="E34" s="118">
        <f>$B34      +$C34      +$D34</f>
        <v>2742000</v>
      </c>
      <c r="F34" s="119">
        <v>2742000</v>
      </c>
      <c r="G34" s="120">
        <v>2742000</v>
      </c>
      <c r="H34" s="119">
        <v>686000</v>
      </c>
      <c r="I34" s="120">
        <v>1904249</v>
      </c>
      <c r="J34" s="119"/>
      <c r="K34" s="120">
        <v>1399045</v>
      </c>
      <c r="L34" s="119"/>
      <c r="M34" s="120">
        <v>-578247</v>
      </c>
      <c r="N34" s="119"/>
      <c r="O34" s="120"/>
      <c r="P34" s="119">
        <f>$H34      +$J34      +$L34      +$N34</f>
        <v>686000</v>
      </c>
      <c r="Q34" s="120">
        <f>$I34      +$K34      +$M34      +$O34</f>
        <v>2725047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25.018234865061999</v>
      </c>
      <c r="U34" s="61">
        <f>IF(($E34      =0),0,(($Q34      /$E34      )*100))</f>
        <v>99.381728665207874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2742000</v>
      </c>
      <c r="C35" s="121">
        <f>C34</f>
        <v>0</v>
      </c>
      <c r="D35" s="121"/>
      <c r="E35" s="121">
        <f>$B35      +$C35      +$D35</f>
        <v>2742000</v>
      </c>
      <c r="F35" s="122">
        <f t="shared" ref="F35:O35" si="17">F34</f>
        <v>2742000</v>
      </c>
      <c r="G35" s="123">
        <f t="shared" si="17"/>
        <v>2742000</v>
      </c>
      <c r="H35" s="122">
        <f t="shared" si="17"/>
        <v>686000</v>
      </c>
      <c r="I35" s="123">
        <f t="shared" si="17"/>
        <v>1904249</v>
      </c>
      <c r="J35" s="122">
        <f t="shared" si="17"/>
        <v>0</v>
      </c>
      <c r="K35" s="123">
        <f t="shared" si="17"/>
        <v>1399045</v>
      </c>
      <c r="L35" s="122">
        <f t="shared" si="17"/>
        <v>0</v>
      </c>
      <c r="M35" s="123">
        <f t="shared" si="17"/>
        <v>-578247</v>
      </c>
      <c r="N35" s="122">
        <f t="shared" si="17"/>
        <v>0</v>
      </c>
      <c r="O35" s="123">
        <f t="shared" si="17"/>
        <v>0</v>
      </c>
      <c r="P35" s="122">
        <f>$H35      +$J35      +$L35      +$N35</f>
        <v>686000</v>
      </c>
      <c r="Q35" s="123">
        <f>$I35      +$K35      +$M35      +$O35</f>
        <v>2725047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25.018234865061999</v>
      </c>
      <c r="U35" s="65">
        <f>IF($E35   =0,0,($Q35   /$E35   )*100)</f>
        <v>99.381728665207874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62273000</v>
      </c>
      <c r="C37" s="118"/>
      <c r="D37" s="118"/>
      <c r="E37" s="118">
        <f t="shared" ref="E37:E42" si="18">$B37      +$C37      +$D37</f>
        <v>62273000</v>
      </c>
      <c r="F37" s="119">
        <v>62273000</v>
      </c>
      <c r="G37" s="120">
        <v>62273000</v>
      </c>
      <c r="H37" s="119">
        <v>3318000</v>
      </c>
      <c r="I37" s="120">
        <v>20396557</v>
      </c>
      <c r="J37" s="119">
        <v>21919000</v>
      </c>
      <c r="K37" s="120">
        <v>6855114</v>
      </c>
      <c r="L37" s="119">
        <v>15322000</v>
      </c>
      <c r="M37" s="120">
        <v>42528695</v>
      </c>
      <c r="N37" s="119">
        <v>4815000</v>
      </c>
      <c r="O37" s="120">
        <v>22619361</v>
      </c>
      <c r="P37" s="119">
        <f t="shared" ref="P37:P42" si="19">$H37      +$J37      +$L37      +$N37</f>
        <v>45374000</v>
      </c>
      <c r="Q37" s="120">
        <f t="shared" ref="Q37:Q42" si="20">$I37      +$K37      +$M37      +$O37</f>
        <v>92399727</v>
      </c>
      <c r="R37" s="59">
        <f t="shared" ref="R37:R42" si="21">IF(($L37      =0),0,((($N37      -$L37      )/$L37      )*100))</f>
        <v>-68.574598616368618</v>
      </c>
      <c r="S37" s="60">
        <f t="shared" ref="S37:S42" si="22">IF(($M37      =0),0,((($O37      -$M37      )/$M37      )*100))</f>
        <v>-46.813884131643348</v>
      </c>
      <c r="T37" s="59">
        <f t="shared" ref="T37:T42" si="23">IF(($E37      =0),0,(($P37      /$E37      )*100))</f>
        <v>72.863038556035519</v>
      </c>
      <c r="U37" s="61">
        <f t="shared" ref="U37:U42" si="24">IF(($E37      =0),0,(($Q37      /$E37      )*100))</f>
        <v>148.37847381690298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29251000</v>
      </c>
      <c r="C38" s="118">
        <v>9116000</v>
      </c>
      <c r="D38" s="118"/>
      <c r="E38" s="118">
        <f t="shared" si="18"/>
        <v>38367000</v>
      </c>
      <c r="F38" s="119">
        <v>29251000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91524000</v>
      </c>
      <c r="C42" s="121">
        <f>SUM(C37:C41)</f>
        <v>9116000</v>
      </c>
      <c r="D42" s="121"/>
      <c r="E42" s="121">
        <f t="shared" si="18"/>
        <v>100640000</v>
      </c>
      <c r="F42" s="122">
        <f t="shared" ref="F42:O42" si="25">SUM(F37:F41)</f>
        <v>91524000</v>
      </c>
      <c r="G42" s="123">
        <f t="shared" si="25"/>
        <v>62273000</v>
      </c>
      <c r="H42" s="122">
        <f t="shared" si="25"/>
        <v>3318000</v>
      </c>
      <c r="I42" s="123">
        <f t="shared" si="25"/>
        <v>20396557</v>
      </c>
      <c r="J42" s="122">
        <f t="shared" si="25"/>
        <v>21919000</v>
      </c>
      <c r="K42" s="123">
        <f t="shared" si="25"/>
        <v>6855114</v>
      </c>
      <c r="L42" s="122">
        <f t="shared" si="25"/>
        <v>15322000</v>
      </c>
      <c r="M42" s="123">
        <f t="shared" si="25"/>
        <v>42528695</v>
      </c>
      <c r="N42" s="122">
        <f t="shared" si="25"/>
        <v>4815000</v>
      </c>
      <c r="O42" s="123">
        <f t="shared" si="25"/>
        <v>22619361</v>
      </c>
      <c r="P42" s="122">
        <f t="shared" si="19"/>
        <v>45374000</v>
      </c>
      <c r="Q42" s="123">
        <f t="shared" si="20"/>
        <v>92399727</v>
      </c>
      <c r="R42" s="63">
        <f t="shared" si="21"/>
        <v>-68.574598616368618</v>
      </c>
      <c r="S42" s="64">
        <f t="shared" si="22"/>
        <v>-46.813884131643348</v>
      </c>
      <c r="T42" s="63">
        <f>IF((+$E37+$E40) =0,0,(P42   /(+$E37+$E40) )*100)</f>
        <v>72.863038556035519</v>
      </c>
      <c r="U42" s="65">
        <f>IF((+$E37+$E40) =0,0,(Q42   /(+$E37+$E40) )*100)</f>
        <v>148.37847381690298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97266000</v>
      </c>
      <c r="C69" s="130">
        <f>SUM(C9:C16,C19:C25,C28:C31,C34,C37:C41,C44:C54,C57:C60,C63:C67)</f>
        <v>37116000</v>
      </c>
      <c r="D69" s="130"/>
      <c r="E69" s="130">
        <f t="shared" si="35"/>
        <v>134382000</v>
      </c>
      <c r="F69" s="131">
        <f t="shared" ref="F69:O69" si="43">SUM(F9:F16,F19:F25,F28:F31,F34,F37:F41,F44:F54,F57:F60,F63:F67)</f>
        <v>125266000</v>
      </c>
      <c r="G69" s="132">
        <f t="shared" si="43"/>
        <v>96015000</v>
      </c>
      <c r="H69" s="131">
        <f t="shared" si="43"/>
        <v>4566000</v>
      </c>
      <c r="I69" s="132">
        <f t="shared" si="43"/>
        <v>22815380</v>
      </c>
      <c r="J69" s="131">
        <f t="shared" si="43"/>
        <v>22089000</v>
      </c>
      <c r="K69" s="132">
        <f t="shared" si="43"/>
        <v>8362447</v>
      </c>
      <c r="L69" s="131">
        <f t="shared" si="43"/>
        <v>15491000</v>
      </c>
      <c r="M69" s="132">
        <f t="shared" si="43"/>
        <v>43803552</v>
      </c>
      <c r="N69" s="131">
        <f t="shared" si="43"/>
        <v>5256000</v>
      </c>
      <c r="O69" s="132">
        <f t="shared" si="43"/>
        <v>22756107</v>
      </c>
      <c r="P69" s="131">
        <f t="shared" si="36"/>
        <v>47402000</v>
      </c>
      <c r="Q69" s="132">
        <f t="shared" si="37"/>
        <v>97737486</v>
      </c>
      <c r="R69" s="72">
        <f t="shared" si="38"/>
        <v>-66.070621651281385</v>
      </c>
      <c r="S69" s="73">
        <f t="shared" si="39"/>
        <v>-48.049630769669086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49.369369369369373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101.79397594125919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45464000</v>
      </c>
      <c r="C71" s="118"/>
      <c r="D71" s="118"/>
      <c r="E71" s="118">
        <f>$B71      +$C71      +$D71</f>
        <v>45464000</v>
      </c>
      <c r="F71" s="119">
        <v>45464000</v>
      </c>
      <c r="G71" s="120">
        <v>45464000</v>
      </c>
      <c r="H71" s="119">
        <v>9184000</v>
      </c>
      <c r="I71" s="120">
        <v>9438349</v>
      </c>
      <c r="J71" s="119">
        <v>22784000</v>
      </c>
      <c r="K71" s="120">
        <v>14181769</v>
      </c>
      <c r="L71" s="119">
        <v>8153000</v>
      </c>
      <c r="M71" s="120">
        <v>16815536</v>
      </c>
      <c r="N71" s="119">
        <v>5343000</v>
      </c>
      <c r="O71" s="120">
        <v>11376847</v>
      </c>
      <c r="P71" s="119">
        <f>$H71      +$J71      +$L71      +$N71</f>
        <v>45464000</v>
      </c>
      <c r="Q71" s="120">
        <f>$I71      +$K71      +$M71      +$O71</f>
        <v>51812501</v>
      </c>
      <c r="R71" s="59">
        <f>IF(($L71      =0),0,((($N71      -$L71      )/$L71      )*100))</f>
        <v>-34.465840794799462</v>
      </c>
      <c r="S71" s="60">
        <f>IF(($M71      =0),0,((($O71      -$M71      )/$M71      )*100))</f>
        <v>-32.343239014206858</v>
      </c>
      <c r="T71" s="59">
        <f>IF(($E71      =0),0,(($P71      /$E71      )*100))</f>
        <v>100</v>
      </c>
      <c r="U71" s="61">
        <f>IF(($E71      =0),0,(($Q71      /$E71      )*100))</f>
        <v>113.96379773007214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45464000</v>
      </c>
      <c r="C73" s="127">
        <f>SUM(C71:C72)</f>
        <v>0</v>
      </c>
      <c r="D73" s="127"/>
      <c r="E73" s="127">
        <f>$B73      +$C73      +$D73</f>
        <v>45464000</v>
      </c>
      <c r="F73" s="128">
        <f t="shared" ref="F73:O73" si="44">SUM(F71:F72)</f>
        <v>45464000</v>
      </c>
      <c r="G73" s="129">
        <f t="shared" si="44"/>
        <v>45464000</v>
      </c>
      <c r="H73" s="128">
        <f t="shared" si="44"/>
        <v>9184000</v>
      </c>
      <c r="I73" s="129">
        <f t="shared" si="44"/>
        <v>9438349</v>
      </c>
      <c r="J73" s="128">
        <f t="shared" si="44"/>
        <v>22784000</v>
      </c>
      <c r="K73" s="129">
        <f t="shared" si="44"/>
        <v>14181769</v>
      </c>
      <c r="L73" s="128">
        <f t="shared" si="44"/>
        <v>8153000</v>
      </c>
      <c r="M73" s="129">
        <f t="shared" si="44"/>
        <v>16815536</v>
      </c>
      <c r="N73" s="128">
        <f t="shared" si="44"/>
        <v>5343000</v>
      </c>
      <c r="O73" s="129">
        <f t="shared" si="44"/>
        <v>11376847</v>
      </c>
      <c r="P73" s="128">
        <f>$H73      +$J73      +$L73      +$N73</f>
        <v>45464000</v>
      </c>
      <c r="Q73" s="129">
        <f>$I73      +$K73      +$M73      +$O73</f>
        <v>51812501</v>
      </c>
      <c r="R73" s="68">
        <f>IF(($L73      =0),0,((($N73      -$L73      )/$L73      )*100))</f>
        <v>-34.465840794799462</v>
      </c>
      <c r="S73" s="69">
        <f>IF(($M73      =0),0,((($O73      -$M73      )/$M73      )*100))</f>
        <v>-32.343239014206858</v>
      </c>
      <c r="T73" s="68">
        <f>IF(($E71      =0),0,(($P71      /$E71      )*100))</f>
        <v>100</v>
      </c>
      <c r="U73" s="70">
        <f>IF($E71   =0,0,($Q71   /$E71 )*100)</f>
        <v>113.96379773007214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45464000</v>
      </c>
      <c r="C74" s="130">
        <f>SUM(C71:C72)</f>
        <v>0</v>
      </c>
      <c r="D74" s="130"/>
      <c r="E74" s="130">
        <f>$B74      +$C74      +$D74</f>
        <v>45464000</v>
      </c>
      <c r="F74" s="131">
        <f t="shared" ref="F74:O74" si="45">SUM(F71:F72)</f>
        <v>45464000</v>
      </c>
      <c r="G74" s="132">
        <f t="shared" si="45"/>
        <v>45464000</v>
      </c>
      <c r="H74" s="131">
        <f t="shared" si="45"/>
        <v>9184000</v>
      </c>
      <c r="I74" s="132">
        <f t="shared" si="45"/>
        <v>9438349</v>
      </c>
      <c r="J74" s="131">
        <f t="shared" si="45"/>
        <v>22784000</v>
      </c>
      <c r="K74" s="132">
        <f t="shared" si="45"/>
        <v>14181769</v>
      </c>
      <c r="L74" s="131">
        <f t="shared" si="45"/>
        <v>8153000</v>
      </c>
      <c r="M74" s="132">
        <f t="shared" si="45"/>
        <v>16815536</v>
      </c>
      <c r="N74" s="131">
        <f t="shared" si="45"/>
        <v>5343000</v>
      </c>
      <c r="O74" s="132">
        <f t="shared" si="45"/>
        <v>11376847</v>
      </c>
      <c r="P74" s="131">
        <f>$H74      +$J74      +$L74      +$N74</f>
        <v>45464000</v>
      </c>
      <c r="Q74" s="132">
        <f>$I74      +$K74      +$M74      +$O74</f>
        <v>51812501</v>
      </c>
      <c r="R74" s="72">
        <f>IF(($L74      =0),0,((($N74      -$L74      )/$L74      )*100))</f>
        <v>-34.465840794799462</v>
      </c>
      <c r="S74" s="73">
        <f>IF(($M74      =0),0,((($O74      -$M74      )/$M74      )*100))</f>
        <v>-32.343239014206858</v>
      </c>
      <c r="T74" s="72">
        <f>IF(($E71      =0),0,(($P71      /$E71      )*100))</f>
        <v>100</v>
      </c>
      <c r="U74" s="76">
        <f>IF($E71   =0,0,($Q71   /$E71 )*100)</f>
        <v>113.96379773007214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142730000</v>
      </c>
      <c r="C75" s="130">
        <f>SUM(C9:C16,C19:C25,C28:C31,C34,C37:C41,C44:C54,C57:C60,C63:C67,C71:C72)</f>
        <v>37116000</v>
      </c>
      <c r="D75" s="130"/>
      <c r="E75" s="130">
        <f>$B75      +$C75      +$D75</f>
        <v>179846000</v>
      </c>
      <c r="F75" s="131">
        <f t="shared" ref="F75:O75" si="46">SUM(F9:F16,F19:F25,F28:F31,F34,F37:F41,F44:F54,F57:F60,F63:F67,F71:F72)</f>
        <v>170730000</v>
      </c>
      <c r="G75" s="132">
        <f t="shared" si="46"/>
        <v>141479000</v>
      </c>
      <c r="H75" s="131">
        <f t="shared" si="46"/>
        <v>13750000</v>
      </c>
      <c r="I75" s="132">
        <f t="shared" si="46"/>
        <v>32253729</v>
      </c>
      <c r="J75" s="131">
        <f t="shared" si="46"/>
        <v>44873000</v>
      </c>
      <c r="K75" s="132">
        <f t="shared" si="46"/>
        <v>22544216</v>
      </c>
      <c r="L75" s="131">
        <f t="shared" si="46"/>
        <v>23644000</v>
      </c>
      <c r="M75" s="132">
        <f t="shared" si="46"/>
        <v>60619088</v>
      </c>
      <c r="N75" s="131">
        <f t="shared" si="46"/>
        <v>10599000</v>
      </c>
      <c r="O75" s="132">
        <f t="shared" si="46"/>
        <v>34132954</v>
      </c>
      <c r="P75" s="131">
        <f>$H75      +$J75      +$L75      +$N75</f>
        <v>92866000</v>
      </c>
      <c r="Q75" s="132">
        <f>$I75      +$K75      +$M75      +$O75</f>
        <v>149549987</v>
      </c>
      <c r="R75" s="72">
        <f>IF(($L75      =0),0,((($N75      -$L75      )/$L75      )*100))</f>
        <v>-55.172559634579599</v>
      </c>
      <c r="S75" s="73">
        <f>IF(($M75      =0),0,((($O75      -$M75      )/$M75      )*100))</f>
        <v>-43.692729260460005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65.639423518684751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105.70472437605581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6yurqjTYYLMR/a7mEG6kEV9mo+YGULkLqrC5xuolZh/N0bgF0tVNtugdOyVFZO7EFDikc/CdtpdE3Bbk6df/nQ==" saltValue="KNT7VGZBrsYC+Yjw7xOnt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174000</v>
      </c>
      <c r="I10" s="120">
        <v>-1826340</v>
      </c>
      <c r="J10" s="119">
        <v>322000</v>
      </c>
      <c r="K10" s="120">
        <v>2322047</v>
      </c>
      <c r="L10" s="119">
        <v>772000</v>
      </c>
      <c r="M10" s="120">
        <v>170766</v>
      </c>
      <c r="N10" s="119">
        <v>43000</v>
      </c>
      <c r="O10" s="120">
        <v>1077232</v>
      </c>
      <c r="P10" s="119">
        <f t="shared" ref="P10:P17" si="1">$H10      +$J10      +$L10      +$N10</f>
        <v>1311000</v>
      </c>
      <c r="Q10" s="120">
        <f t="shared" ref="Q10:Q17" si="2">$I10      +$K10      +$M10      +$O10</f>
        <v>1743705</v>
      </c>
      <c r="R10" s="59">
        <f t="shared" ref="R10:R17" si="3">IF(($L10      =0),0,((($N10      -$L10      )/$L10      )*100))</f>
        <v>-94.430051813471508</v>
      </c>
      <c r="S10" s="60">
        <f t="shared" ref="S10:S17" si="4">IF(($M10      =0),0,((($O10      -$M10      )/$M10      )*100))</f>
        <v>530.82346602953749</v>
      </c>
      <c r="T10" s="59">
        <f t="shared" ref="T10:T17" si="5">IF(($E10      =0),0,(($P10      /$E10      )*100))</f>
        <v>65.55</v>
      </c>
      <c r="U10" s="61">
        <f t="shared" ref="U10:U17" si="6">IF(($E10      =0),0,(($Q10      /$E10      )*100))</f>
        <v>87.185249999999996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174000</v>
      </c>
      <c r="I17" s="123">
        <f t="shared" si="7"/>
        <v>-1826340</v>
      </c>
      <c r="J17" s="122">
        <f t="shared" si="7"/>
        <v>322000</v>
      </c>
      <c r="K17" s="123">
        <f t="shared" si="7"/>
        <v>2322047</v>
      </c>
      <c r="L17" s="122">
        <f t="shared" si="7"/>
        <v>772000</v>
      </c>
      <c r="M17" s="123">
        <f t="shared" si="7"/>
        <v>170766</v>
      </c>
      <c r="N17" s="122">
        <f t="shared" si="7"/>
        <v>43000</v>
      </c>
      <c r="O17" s="123">
        <f t="shared" si="7"/>
        <v>1077232</v>
      </c>
      <c r="P17" s="122">
        <f t="shared" si="1"/>
        <v>1311000</v>
      </c>
      <c r="Q17" s="123">
        <f t="shared" si="2"/>
        <v>1743705</v>
      </c>
      <c r="R17" s="63">
        <f t="shared" si="3"/>
        <v>-94.430051813471508</v>
      </c>
      <c r="S17" s="64">
        <f t="shared" si="4"/>
        <v>530.82346602953749</v>
      </c>
      <c r="T17" s="63">
        <f>IF((SUM($E9:$E14))=0,0,(P17/(SUM($E9:$E14))*100))</f>
        <v>65.55</v>
      </c>
      <c r="U17" s="65">
        <f>IF((SUM($E9:$E14))=0,0,(Q17/(SUM($E9:$E14))*100))</f>
        <v>87.185249999999996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6000000</v>
      </c>
      <c r="D22" s="118"/>
      <c r="E22" s="118">
        <f t="shared" si="8"/>
        <v>6000000</v>
      </c>
      <c r="F22" s="119">
        <v>6000000</v>
      </c>
      <c r="G22" s="120">
        <v>6000000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6000000</v>
      </c>
      <c r="D26" s="121"/>
      <c r="E26" s="121">
        <f t="shared" si="8"/>
        <v>6000000</v>
      </c>
      <c r="F26" s="122">
        <f t="shared" ref="F26:O26" si="15">SUM(F19:F25)</f>
        <v>6000000</v>
      </c>
      <c r="G26" s="123">
        <f t="shared" si="15"/>
        <v>6000000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1779000</v>
      </c>
      <c r="C34" s="118"/>
      <c r="D34" s="118"/>
      <c r="E34" s="118">
        <f>$B34      +$C34      +$D34</f>
        <v>1779000</v>
      </c>
      <c r="F34" s="119">
        <v>1779000</v>
      </c>
      <c r="G34" s="120">
        <v>1779000</v>
      </c>
      <c r="H34" s="119">
        <v>445000</v>
      </c>
      <c r="I34" s="120">
        <v>-3830903</v>
      </c>
      <c r="J34" s="119">
        <v>793000</v>
      </c>
      <c r="K34" s="120">
        <v>5230569</v>
      </c>
      <c r="L34" s="119">
        <v>393000</v>
      </c>
      <c r="M34" s="120">
        <v>333158</v>
      </c>
      <c r="N34" s="119"/>
      <c r="O34" s="120"/>
      <c r="P34" s="119">
        <f>$H34      +$J34      +$L34      +$N34</f>
        <v>1631000</v>
      </c>
      <c r="Q34" s="120">
        <f>$I34      +$K34      +$M34      +$O34</f>
        <v>1732824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91.680719505340079</v>
      </c>
      <c r="U34" s="61">
        <f>IF(($E34      =0),0,(($Q34      /$E34      )*100))</f>
        <v>97.4043844856661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1779000</v>
      </c>
      <c r="C35" s="121">
        <f>C34</f>
        <v>0</v>
      </c>
      <c r="D35" s="121"/>
      <c r="E35" s="121">
        <f>$B35      +$C35      +$D35</f>
        <v>1779000</v>
      </c>
      <c r="F35" s="122">
        <f t="shared" ref="F35:O35" si="17">F34</f>
        <v>1779000</v>
      </c>
      <c r="G35" s="123">
        <f t="shared" si="17"/>
        <v>1779000</v>
      </c>
      <c r="H35" s="122">
        <f t="shared" si="17"/>
        <v>445000</v>
      </c>
      <c r="I35" s="123">
        <f t="shared" si="17"/>
        <v>-3830903</v>
      </c>
      <c r="J35" s="122">
        <f t="shared" si="17"/>
        <v>793000</v>
      </c>
      <c r="K35" s="123">
        <f t="shared" si="17"/>
        <v>5230569</v>
      </c>
      <c r="L35" s="122">
        <f t="shared" si="17"/>
        <v>393000</v>
      </c>
      <c r="M35" s="123">
        <f t="shared" si="17"/>
        <v>333158</v>
      </c>
      <c r="N35" s="122">
        <f t="shared" si="17"/>
        <v>0</v>
      </c>
      <c r="O35" s="123">
        <f t="shared" si="17"/>
        <v>0</v>
      </c>
      <c r="P35" s="122">
        <f>$H35      +$J35      +$L35      +$N35</f>
        <v>1631000</v>
      </c>
      <c r="Q35" s="123">
        <f>$I35      +$K35      +$M35      +$O35</f>
        <v>1732824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91.680719505340079</v>
      </c>
      <c r="U35" s="65">
        <f>IF($E35   =0,0,($Q35   /$E35   )*100)</f>
        <v>97.4043844856661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3963000</v>
      </c>
      <c r="C38" s="118">
        <v>-3548000</v>
      </c>
      <c r="D38" s="118"/>
      <c r="E38" s="118">
        <f t="shared" si="18"/>
        <v>415000</v>
      </c>
      <c r="F38" s="119">
        <v>3963000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3963000</v>
      </c>
      <c r="C42" s="121">
        <f>SUM(C37:C41)</f>
        <v>-3548000</v>
      </c>
      <c r="D42" s="121"/>
      <c r="E42" s="121">
        <f t="shared" si="18"/>
        <v>415000</v>
      </c>
      <c r="F42" s="122">
        <f t="shared" ref="F42:O42" si="25">SUM(F37:F41)</f>
        <v>3963000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7742000</v>
      </c>
      <c r="C69" s="130">
        <f>SUM(C9:C16,C19:C25,C28:C31,C34,C37:C41,C44:C54,C57:C60,C63:C67)</f>
        <v>2452000</v>
      </c>
      <c r="D69" s="130"/>
      <c r="E69" s="130">
        <f t="shared" si="35"/>
        <v>10194000</v>
      </c>
      <c r="F69" s="131">
        <f t="shared" ref="F69:O69" si="43">SUM(F9:F16,F19:F25,F28:F31,F34,F37:F41,F44:F54,F57:F60,F63:F67)</f>
        <v>13742000</v>
      </c>
      <c r="G69" s="132">
        <f t="shared" si="43"/>
        <v>9779000</v>
      </c>
      <c r="H69" s="131">
        <f t="shared" si="43"/>
        <v>619000</v>
      </c>
      <c r="I69" s="132">
        <f t="shared" si="43"/>
        <v>-5657243</v>
      </c>
      <c r="J69" s="131">
        <f t="shared" si="43"/>
        <v>1115000</v>
      </c>
      <c r="K69" s="132">
        <f t="shared" si="43"/>
        <v>7552616</v>
      </c>
      <c r="L69" s="131">
        <f t="shared" si="43"/>
        <v>1165000</v>
      </c>
      <c r="M69" s="132">
        <f t="shared" si="43"/>
        <v>503924</v>
      </c>
      <c r="N69" s="131">
        <f t="shared" si="43"/>
        <v>43000</v>
      </c>
      <c r="O69" s="132">
        <f t="shared" si="43"/>
        <v>1077232</v>
      </c>
      <c r="P69" s="131">
        <f t="shared" si="36"/>
        <v>2942000</v>
      </c>
      <c r="Q69" s="132">
        <f t="shared" si="37"/>
        <v>3476529</v>
      </c>
      <c r="R69" s="72">
        <f t="shared" si="38"/>
        <v>-96.309012875536482</v>
      </c>
      <c r="S69" s="73">
        <f t="shared" si="39"/>
        <v>113.76874290567625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30.084875754167093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35.55096635647817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38805000</v>
      </c>
      <c r="C71" s="118"/>
      <c r="D71" s="118"/>
      <c r="E71" s="118">
        <f>$B71      +$C71      +$D71</f>
        <v>38805000</v>
      </c>
      <c r="F71" s="119">
        <v>38805000</v>
      </c>
      <c r="G71" s="120">
        <v>38805000</v>
      </c>
      <c r="H71" s="119">
        <v>9819000</v>
      </c>
      <c r="I71" s="120">
        <v>-27562060</v>
      </c>
      <c r="J71" s="119">
        <v>8237000</v>
      </c>
      <c r="K71" s="120">
        <v>42629159</v>
      </c>
      <c r="L71" s="119">
        <v>9064000</v>
      </c>
      <c r="M71" s="120">
        <v>3462924</v>
      </c>
      <c r="N71" s="119">
        <v>11685000</v>
      </c>
      <c r="O71" s="120">
        <v>10539638</v>
      </c>
      <c r="P71" s="119">
        <f>$H71      +$J71      +$L71      +$N71</f>
        <v>38805000</v>
      </c>
      <c r="Q71" s="120">
        <f>$I71      +$K71      +$M71      +$O71</f>
        <v>29069661</v>
      </c>
      <c r="R71" s="59">
        <f>IF(($L71      =0),0,((($N71      -$L71      )/$L71      )*100))</f>
        <v>28.916593115622241</v>
      </c>
      <c r="S71" s="60">
        <f>IF(($M71      =0),0,((($O71      -$M71      )/$M71      )*100))</f>
        <v>204.35660730642661</v>
      </c>
      <c r="T71" s="59">
        <f>IF(($E71      =0),0,(($P71      /$E71      )*100))</f>
        <v>100</v>
      </c>
      <c r="U71" s="61">
        <f>IF(($E71      =0),0,(($Q71      /$E71      )*100))</f>
        <v>74.912153073057596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38805000</v>
      </c>
      <c r="C73" s="127">
        <f>SUM(C71:C72)</f>
        <v>0</v>
      </c>
      <c r="D73" s="127"/>
      <c r="E73" s="127">
        <f>$B73      +$C73      +$D73</f>
        <v>38805000</v>
      </c>
      <c r="F73" s="128">
        <f t="shared" ref="F73:O73" si="44">SUM(F71:F72)</f>
        <v>38805000</v>
      </c>
      <c r="G73" s="129">
        <f t="shared" si="44"/>
        <v>38805000</v>
      </c>
      <c r="H73" s="128">
        <f t="shared" si="44"/>
        <v>9819000</v>
      </c>
      <c r="I73" s="129">
        <f t="shared" si="44"/>
        <v>-27562060</v>
      </c>
      <c r="J73" s="128">
        <f t="shared" si="44"/>
        <v>8237000</v>
      </c>
      <c r="K73" s="129">
        <f t="shared" si="44"/>
        <v>42629159</v>
      </c>
      <c r="L73" s="128">
        <f t="shared" si="44"/>
        <v>9064000</v>
      </c>
      <c r="M73" s="129">
        <f t="shared" si="44"/>
        <v>3462924</v>
      </c>
      <c r="N73" s="128">
        <f t="shared" si="44"/>
        <v>11685000</v>
      </c>
      <c r="O73" s="129">
        <f t="shared" si="44"/>
        <v>10539638</v>
      </c>
      <c r="P73" s="128">
        <f>$H73      +$J73      +$L73      +$N73</f>
        <v>38805000</v>
      </c>
      <c r="Q73" s="129">
        <f>$I73      +$K73      +$M73      +$O73</f>
        <v>29069661</v>
      </c>
      <c r="R73" s="68">
        <f>IF(($L73      =0),0,((($N73      -$L73      )/$L73      )*100))</f>
        <v>28.916593115622241</v>
      </c>
      <c r="S73" s="69">
        <f>IF(($M73      =0),0,((($O73      -$M73      )/$M73      )*100))</f>
        <v>204.35660730642661</v>
      </c>
      <c r="T73" s="68">
        <f>IF(($E71      =0),0,(($P71      /$E71      )*100))</f>
        <v>100</v>
      </c>
      <c r="U73" s="70">
        <f>IF($E71   =0,0,($Q71   /$E71 )*100)</f>
        <v>74.912153073057596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38805000</v>
      </c>
      <c r="C74" s="130">
        <f>SUM(C71:C72)</f>
        <v>0</v>
      </c>
      <c r="D74" s="130"/>
      <c r="E74" s="130">
        <f>$B74      +$C74      +$D74</f>
        <v>38805000</v>
      </c>
      <c r="F74" s="131">
        <f t="shared" ref="F74:O74" si="45">SUM(F71:F72)</f>
        <v>38805000</v>
      </c>
      <c r="G74" s="132">
        <f t="shared" si="45"/>
        <v>38805000</v>
      </c>
      <c r="H74" s="131">
        <f t="shared" si="45"/>
        <v>9819000</v>
      </c>
      <c r="I74" s="132">
        <f t="shared" si="45"/>
        <v>-27562060</v>
      </c>
      <c r="J74" s="131">
        <f t="shared" si="45"/>
        <v>8237000</v>
      </c>
      <c r="K74" s="132">
        <f t="shared" si="45"/>
        <v>42629159</v>
      </c>
      <c r="L74" s="131">
        <f t="shared" si="45"/>
        <v>9064000</v>
      </c>
      <c r="M74" s="132">
        <f t="shared" si="45"/>
        <v>3462924</v>
      </c>
      <c r="N74" s="131">
        <f t="shared" si="45"/>
        <v>11685000</v>
      </c>
      <c r="O74" s="132">
        <f t="shared" si="45"/>
        <v>10539638</v>
      </c>
      <c r="P74" s="131">
        <f>$H74      +$J74      +$L74      +$N74</f>
        <v>38805000</v>
      </c>
      <c r="Q74" s="132">
        <f>$I74      +$K74      +$M74      +$O74</f>
        <v>29069661</v>
      </c>
      <c r="R74" s="72">
        <f>IF(($L74      =0),0,((($N74      -$L74      )/$L74      )*100))</f>
        <v>28.916593115622241</v>
      </c>
      <c r="S74" s="73">
        <f>IF(($M74      =0),0,((($O74      -$M74      )/$M74      )*100))</f>
        <v>204.35660730642661</v>
      </c>
      <c r="T74" s="72">
        <f>IF(($E71      =0),0,(($P71      /$E71      )*100))</f>
        <v>100</v>
      </c>
      <c r="U74" s="76">
        <f>IF($E71   =0,0,($Q71   /$E71 )*100)</f>
        <v>74.912153073057596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46547000</v>
      </c>
      <c r="C75" s="130">
        <f>SUM(C9:C16,C19:C25,C28:C31,C34,C37:C41,C44:C54,C57:C60,C63:C67,C71:C72)</f>
        <v>2452000</v>
      </c>
      <c r="D75" s="130"/>
      <c r="E75" s="130">
        <f>$B75      +$C75      +$D75</f>
        <v>48999000</v>
      </c>
      <c r="F75" s="131">
        <f t="shared" ref="F75:O75" si="46">SUM(F9:F16,F19:F25,F28:F31,F34,F37:F41,F44:F54,F57:F60,F63:F67,F71:F72)</f>
        <v>52547000</v>
      </c>
      <c r="G75" s="132">
        <f t="shared" si="46"/>
        <v>48584000</v>
      </c>
      <c r="H75" s="131">
        <f t="shared" si="46"/>
        <v>10438000</v>
      </c>
      <c r="I75" s="132">
        <f t="shared" si="46"/>
        <v>-33219303</v>
      </c>
      <c r="J75" s="131">
        <f t="shared" si="46"/>
        <v>9352000</v>
      </c>
      <c r="K75" s="132">
        <f t="shared" si="46"/>
        <v>50181775</v>
      </c>
      <c r="L75" s="131">
        <f t="shared" si="46"/>
        <v>10229000</v>
      </c>
      <c r="M75" s="132">
        <f t="shared" si="46"/>
        <v>3966848</v>
      </c>
      <c r="N75" s="131">
        <f t="shared" si="46"/>
        <v>11728000</v>
      </c>
      <c r="O75" s="132">
        <f t="shared" si="46"/>
        <v>11616870</v>
      </c>
      <c r="P75" s="131">
        <f>$H75      +$J75      +$L75      +$N75</f>
        <v>41747000</v>
      </c>
      <c r="Q75" s="132">
        <f>$I75      +$K75      +$M75      +$O75</f>
        <v>32546190</v>
      </c>
      <c r="R75" s="72">
        <f>IF(($L75      =0),0,((($N75      -$L75      )/$L75      )*100))</f>
        <v>14.654413921204418</v>
      </c>
      <c r="S75" s="73">
        <f>IF(($M75      =0),0,((($O75      -$M75      )/$M75      )*100))</f>
        <v>192.84888153012164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85.927465832372789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66.989523299851811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EdrvnCxgSDxrw7dHVx9b4B4xMPC9dIi9D5n26V7/OzbX84UiNem6SdGiRHwsAOXMdkkiVQm96z5IKySEXijVA==" saltValue="SxWJATPtLzteNFzhmaRlM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176000</v>
      </c>
      <c r="I10" s="120">
        <v>175836</v>
      </c>
      <c r="J10" s="119">
        <v>190000</v>
      </c>
      <c r="K10" s="120">
        <v>189699</v>
      </c>
      <c r="L10" s="119">
        <v>844000</v>
      </c>
      <c r="M10" s="120">
        <v>924646</v>
      </c>
      <c r="N10" s="119"/>
      <c r="O10" s="120">
        <v>709847</v>
      </c>
      <c r="P10" s="119">
        <f t="shared" ref="P10:P17" si="1">$H10      +$J10      +$L10      +$N10</f>
        <v>1210000</v>
      </c>
      <c r="Q10" s="120">
        <f t="shared" ref="Q10:Q17" si="2">$I10      +$K10      +$M10      +$O10</f>
        <v>2000028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-23.230403851852493</v>
      </c>
      <c r="T10" s="59">
        <f t="shared" ref="T10:T17" si="5">IF(($E10      =0),0,(($P10      /$E10      )*100))</f>
        <v>60.5</v>
      </c>
      <c r="U10" s="61">
        <f t="shared" ref="U10:U17" si="6">IF(($E10      =0),0,(($Q10      /$E10      )*100))</f>
        <v>100.00139999999999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176000</v>
      </c>
      <c r="I17" s="123">
        <f t="shared" si="7"/>
        <v>175836</v>
      </c>
      <c r="J17" s="122">
        <f t="shared" si="7"/>
        <v>190000</v>
      </c>
      <c r="K17" s="123">
        <f t="shared" si="7"/>
        <v>189699</v>
      </c>
      <c r="L17" s="122">
        <f t="shared" si="7"/>
        <v>844000</v>
      </c>
      <c r="M17" s="123">
        <f t="shared" si="7"/>
        <v>924646</v>
      </c>
      <c r="N17" s="122">
        <f t="shared" si="7"/>
        <v>0</v>
      </c>
      <c r="O17" s="123">
        <f t="shared" si="7"/>
        <v>709847</v>
      </c>
      <c r="P17" s="122">
        <f t="shared" si="1"/>
        <v>1210000</v>
      </c>
      <c r="Q17" s="123">
        <f t="shared" si="2"/>
        <v>2000028</v>
      </c>
      <c r="R17" s="63">
        <f t="shared" si="3"/>
        <v>-100</v>
      </c>
      <c r="S17" s="64">
        <f t="shared" si="4"/>
        <v>-23.230403851852493</v>
      </c>
      <c r="T17" s="63">
        <f>IF((SUM($E9:$E14))=0,0,(P17/(SUM($E9:$E14))*100))</f>
        <v>60.5</v>
      </c>
      <c r="U17" s="65">
        <f>IF((SUM($E9:$E14))=0,0,(Q17/(SUM($E9:$E14))*100))</f>
        <v>100.00139999999999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30000000</v>
      </c>
      <c r="D23" s="118"/>
      <c r="E23" s="118">
        <f t="shared" si="8"/>
        <v>30000000</v>
      </c>
      <c r="F23" s="119">
        <v>30000000</v>
      </c>
      <c r="G23" s="120">
        <v>30000000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30000000</v>
      </c>
      <c r="D26" s="121"/>
      <c r="E26" s="121">
        <f t="shared" si="8"/>
        <v>30000000</v>
      </c>
      <c r="F26" s="122">
        <f t="shared" ref="F26:O26" si="15">SUM(F19:F25)</f>
        <v>30000000</v>
      </c>
      <c r="G26" s="123">
        <f t="shared" si="15"/>
        <v>30000000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3029000</v>
      </c>
      <c r="C34" s="118"/>
      <c r="D34" s="118"/>
      <c r="E34" s="118">
        <f>$B34      +$C34      +$D34</f>
        <v>3029000</v>
      </c>
      <c r="F34" s="119">
        <v>3029000</v>
      </c>
      <c r="G34" s="120">
        <v>3029000</v>
      </c>
      <c r="H34" s="119">
        <v>757000</v>
      </c>
      <c r="I34" s="120">
        <v>2097486</v>
      </c>
      <c r="J34" s="119">
        <v>931000</v>
      </c>
      <c r="K34" s="120">
        <v>931514</v>
      </c>
      <c r="L34" s="119"/>
      <c r="M34" s="120"/>
      <c r="N34" s="119"/>
      <c r="O34" s="120"/>
      <c r="P34" s="119">
        <f>$H34      +$J34      +$L34      +$N34</f>
        <v>1688000</v>
      </c>
      <c r="Q34" s="120">
        <f>$I34      +$K34      +$M34      +$O34</f>
        <v>3029000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55.727963024100355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3029000</v>
      </c>
      <c r="C35" s="121">
        <f>C34</f>
        <v>0</v>
      </c>
      <c r="D35" s="121"/>
      <c r="E35" s="121">
        <f>$B35      +$C35      +$D35</f>
        <v>3029000</v>
      </c>
      <c r="F35" s="122">
        <f t="shared" ref="F35:O35" si="17">F34</f>
        <v>3029000</v>
      </c>
      <c r="G35" s="123">
        <f t="shared" si="17"/>
        <v>3029000</v>
      </c>
      <c r="H35" s="122">
        <f t="shared" si="17"/>
        <v>757000</v>
      </c>
      <c r="I35" s="123">
        <f t="shared" si="17"/>
        <v>2097486</v>
      </c>
      <c r="J35" s="122">
        <f t="shared" si="17"/>
        <v>931000</v>
      </c>
      <c r="K35" s="123">
        <f t="shared" si="17"/>
        <v>931514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1688000</v>
      </c>
      <c r="Q35" s="123">
        <f>$I35      +$K35      +$M35      +$O35</f>
        <v>3029000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55.727963024100355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1550000</v>
      </c>
      <c r="C38" s="118">
        <v>3015000</v>
      </c>
      <c r="D38" s="118"/>
      <c r="E38" s="118">
        <f t="shared" si="18"/>
        <v>4565000</v>
      </c>
      <c r="F38" s="119">
        <v>1550000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1550000</v>
      </c>
      <c r="C42" s="121">
        <f>SUM(C37:C41)</f>
        <v>3015000</v>
      </c>
      <c r="D42" s="121"/>
      <c r="E42" s="121">
        <f t="shared" si="18"/>
        <v>4565000</v>
      </c>
      <c r="F42" s="122">
        <f t="shared" ref="F42:O42" si="25">SUM(F37:F41)</f>
        <v>1550000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6579000</v>
      </c>
      <c r="C69" s="130">
        <f>SUM(C9:C16,C19:C25,C28:C31,C34,C37:C41,C44:C54,C57:C60,C63:C67)</f>
        <v>33015000</v>
      </c>
      <c r="D69" s="130"/>
      <c r="E69" s="130">
        <f t="shared" si="35"/>
        <v>39594000</v>
      </c>
      <c r="F69" s="131">
        <f t="shared" ref="F69:O69" si="43">SUM(F9:F16,F19:F25,F28:F31,F34,F37:F41,F44:F54,F57:F60,F63:F67)</f>
        <v>36579000</v>
      </c>
      <c r="G69" s="132">
        <f t="shared" si="43"/>
        <v>35029000</v>
      </c>
      <c r="H69" s="131">
        <f t="shared" si="43"/>
        <v>933000</v>
      </c>
      <c r="I69" s="132">
        <f t="shared" si="43"/>
        <v>2273322</v>
      </c>
      <c r="J69" s="131">
        <f t="shared" si="43"/>
        <v>1121000</v>
      </c>
      <c r="K69" s="132">
        <f t="shared" si="43"/>
        <v>1121213</v>
      </c>
      <c r="L69" s="131">
        <f t="shared" si="43"/>
        <v>844000</v>
      </c>
      <c r="M69" s="132">
        <f t="shared" si="43"/>
        <v>924646</v>
      </c>
      <c r="N69" s="131">
        <f t="shared" si="43"/>
        <v>0</v>
      </c>
      <c r="O69" s="132">
        <f t="shared" si="43"/>
        <v>709847</v>
      </c>
      <c r="P69" s="131">
        <f t="shared" si="36"/>
        <v>2898000</v>
      </c>
      <c r="Q69" s="132">
        <f t="shared" si="37"/>
        <v>5029028</v>
      </c>
      <c r="R69" s="72">
        <f t="shared" si="38"/>
        <v>-100</v>
      </c>
      <c r="S69" s="73">
        <f t="shared" si="39"/>
        <v>-23.230403851852493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8.2731451083388041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14.356755830882983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37593000</v>
      </c>
      <c r="C71" s="118"/>
      <c r="D71" s="118"/>
      <c r="E71" s="118">
        <f>$B71      +$C71      +$D71</f>
        <v>37593000</v>
      </c>
      <c r="F71" s="119">
        <v>37593000</v>
      </c>
      <c r="G71" s="120">
        <v>37593000</v>
      </c>
      <c r="H71" s="119">
        <v>15692000</v>
      </c>
      <c r="I71" s="120">
        <v>16515818</v>
      </c>
      <c r="J71" s="119">
        <v>17436000</v>
      </c>
      <c r="K71" s="120">
        <v>16611676</v>
      </c>
      <c r="L71" s="119">
        <v>1168000</v>
      </c>
      <c r="M71" s="120">
        <v>1144932</v>
      </c>
      <c r="N71" s="119">
        <v>3297000</v>
      </c>
      <c r="O71" s="120">
        <v>29320573</v>
      </c>
      <c r="P71" s="119">
        <f>$H71      +$J71      +$L71      +$N71</f>
        <v>37593000</v>
      </c>
      <c r="Q71" s="120">
        <f>$I71      +$K71      +$M71      +$O71</f>
        <v>63592999</v>
      </c>
      <c r="R71" s="59">
        <f>IF(($L71      =0),0,((($N71      -$L71      )/$L71      )*100))</f>
        <v>182.27739726027397</v>
      </c>
      <c r="S71" s="60">
        <f>IF(($M71      =0),0,((($O71      -$M71      )/$M71      )*100))</f>
        <v>2460.9008220575547</v>
      </c>
      <c r="T71" s="59">
        <f>IF(($E71      =0),0,(($P71      /$E71      )*100))</f>
        <v>100</v>
      </c>
      <c r="U71" s="61">
        <f>IF(($E71      =0),0,(($Q71      /$E71      )*100))</f>
        <v>169.16180937940575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37593000</v>
      </c>
      <c r="C73" s="127">
        <f>SUM(C71:C72)</f>
        <v>0</v>
      </c>
      <c r="D73" s="127"/>
      <c r="E73" s="127">
        <f>$B73      +$C73      +$D73</f>
        <v>37593000</v>
      </c>
      <c r="F73" s="128">
        <f t="shared" ref="F73:O73" si="44">SUM(F71:F72)</f>
        <v>37593000</v>
      </c>
      <c r="G73" s="129">
        <f t="shared" si="44"/>
        <v>37593000</v>
      </c>
      <c r="H73" s="128">
        <f t="shared" si="44"/>
        <v>15692000</v>
      </c>
      <c r="I73" s="129">
        <f t="shared" si="44"/>
        <v>16515818</v>
      </c>
      <c r="J73" s="128">
        <f t="shared" si="44"/>
        <v>17436000</v>
      </c>
      <c r="K73" s="129">
        <f t="shared" si="44"/>
        <v>16611676</v>
      </c>
      <c r="L73" s="128">
        <f t="shared" si="44"/>
        <v>1168000</v>
      </c>
      <c r="M73" s="129">
        <f t="shared" si="44"/>
        <v>1144932</v>
      </c>
      <c r="N73" s="128">
        <f t="shared" si="44"/>
        <v>3297000</v>
      </c>
      <c r="O73" s="129">
        <f t="shared" si="44"/>
        <v>29320573</v>
      </c>
      <c r="P73" s="128">
        <f>$H73      +$J73      +$L73      +$N73</f>
        <v>37593000</v>
      </c>
      <c r="Q73" s="129">
        <f>$I73      +$K73      +$M73      +$O73</f>
        <v>63592999</v>
      </c>
      <c r="R73" s="68">
        <f>IF(($L73      =0),0,((($N73      -$L73      )/$L73      )*100))</f>
        <v>182.27739726027397</v>
      </c>
      <c r="S73" s="69">
        <f>IF(($M73      =0),0,((($O73      -$M73      )/$M73      )*100))</f>
        <v>2460.9008220575547</v>
      </c>
      <c r="T73" s="68">
        <f>IF(($E71      =0),0,(($P71      /$E71      )*100))</f>
        <v>100</v>
      </c>
      <c r="U73" s="70">
        <f>IF($E71   =0,0,($Q71   /$E71 )*100)</f>
        <v>169.16180937940575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37593000</v>
      </c>
      <c r="C74" s="130">
        <f>SUM(C71:C72)</f>
        <v>0</v>
      </c>
      <c r="D74" s="130"/>
      <c r="E74" s="130">
        <f>$B74      +$C74      +$D74</f>
        <v>37593000</v>
      </c>
      <c r="F74" s="131">
        <f t="shared" ref="F74:O74" si="45">SUM(F71:F72)</f>
        <v>37593000</v>
      </c>
      <c r="G74" s="132">
        <f t="shared" si="45"/>
        <v>37593000</v>
      </c>
      <c r="H74" s="131">
        <f t="shared" si="45"/>
        <v>15692000</v>
      </c>
      <c r="I74" s="132">
        <f t="shared" si="45"/>
        <v>16515818</v>
      </c>
      <c r="J74" s="131">
        <f t="shared" si="45"/>
        <v>17436000</v>
      </c>
      <c r="K74" s="132">
        <f t="shared" si="45"/>
        <v>16611676</v>
      </c>
      <c r="L74" s="131">
        <f t="shared" si="45"/>
        <v>1168000</v>
      </c>
      <c r="M74" s="132">
        <f t="shared" si="45"/>
        <v>1144932</v>
      </c>
      <c r="N74" s="131">
        <f t="shared" si="45"/>
        <v>3297000</v>
      </c>
      <c r="O74" s="132">
        <f t="shared" si="45"/>
        <v>29320573</v>
      </c>
      <c r="P74" s="131">
        <f>$H74      +$J74      +$L74      +$N74</f>
        <v>37593000</v>
      </c>
      <c r="Q74" s="132">
        <f>$I74      +$K74      +$M74      +$O74</f>
        <v>63592999</v>
      </c>
      <c r="R74" s="72">
        <f>IF(($L74      =0),0,((($N74      -$L74      )/$L74      )*100))</f>
        <v>182.27739726027397</v>
      </c>
      <c r="S74" s="73">
        <f>IF(($M74      =0),0,((($O74      -$M74      )/$M74      )*100))</f>
        <v>2460.9008220575547</v>
      </c>
      <c r="T74" s="72">
        <f>IF(($E71      =0),0,(($P71      /$E71      )*100))</f>
        <v>100</v>
      </c>
      <c r="U74" s="76">
        <f>IF($E71   =0,0,($Q71   /$E71 )*100)</f>
        <v>169.16180937940575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44172000</v>
      </c>
      <c r="C75" s="130">
        <f>SUM(C9:C16,C19:C25,C28:C31,C34,C37:C41,C44:C54,C57:C60,C63:C67,C71:C72)</f>
        <v>33015000</v>
      </c>
      <c r="D75" s="130"/>
      <c r="E75" s="130">
        <f>$B75      +$C75      +$D75</f>
        <v>77187000</v>
      </c>
      <c r="F75" s="131">
        <f t="shared" ref="F75:O75" si="46">SUM(F9:F16,F19:F25,F28:F31,F34,F37:F41,F44:F54,F57:F60,F63:F67,F71:F72)</f>
        <v>74172000</v>
      </c>
      <c r="G75" s="132">
        <f t="shared" si="46"/>
        <v>72622000</v>
      </c>
      <c r="H75" s="131">
        <f t="shared" si="46"/>
        <v>16625000</v>
      </c>
      <c r="I75" s="132">
        <f t="shared" si="46"/>
        <v>18789140</v>
      </c>
      <c r="J75" s="131">
        <f t="shared" si="46"/>
        <v>18557000</v>
      </c>
      <c r="K75" s="132">
        <f t="shared" si="46"/>
        <v>17732889</v>
      </c>
      <c r="L75" s="131">
        <f t="shared" si="46"/>
        <v>2012000</v>
      </c>
      <c r="M75" s="132">
        <f t="shared" si="46"/>
        <v>2069578</v>
      </c>
      <c r="N75" s="131">
        <f t="shared" si="46"/>
        <v>3297000</v>
      </c>
      <c r="O75" s="132">
        <f t="shared" si="46"/>
        <v>30030420</v>
      </c>
      <c r="P75" s="131">
        <f>$H75      +$J75      +$L75      +$N75</f>
        <v>40491000</v>
      </c>
      <c r="Q75" s="132">
        <f>$I75      +$K75      +$M75      +$O75</f>
        <v>68622027</v>
      </c>
      <c r="R75" s="72">
        <f>IF(($L75      =0),0,((($N75      -$L75      )/$L75      )*100))</f>
        <v>63.866799204771375</v>
      </c>
      <c r="S75" s="73">
        <f>IF(($M75      =0),0,((($O75      -$M75      )/$M75      )*100))</f>
        <v>1351.040743571878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55.755831566192057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94.492064388201925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T+2Valed9vsIc5y1NEcZQEcZkfQBnOeerQwryu8dzxnlczpY/kJrGL5V6GDvUAmWinclXjR29vYeh6mD/748w==" saltValue="B6JsyUXf6sKEMK/63lQBJ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1300000</v>
      </c>
      <c r="C10" s="118"/>
      <c r="D10" s="118"/>
      <c r="E10" s="118">
        <f t="shared" ref="E10:E17" si="0">$B10      +$C10      +$D10</f>
        <v>1300000</v>
      </c>
      <c r="F10" s="119">
        <v>1300000</v>
      </c>
      <c r="G10" s="120">
        <v>1300000</v>
      </c>
      <c r="H10" s="119">
        <v>388000</v>
      </c>
      <c r="I10" s="120">
        <v>368182</v>
      </c>
      <c r="J10" s="119">
        <v>329000</v>
      </c>
      <c r="K10" s="120">
        <v>329821</v>
      </c>
      <c r="L10" s="119">
        <v>173000</v>
      </c>
      <c r="M10" s="120">
        <v>221778</v>
      </c>
      <c r="N10" s="119">
        <v>285000</v>
      </c>
      <c r="O10" s="120">
        <v>194257</v>
      </c>
      <c r="P10" s="119">
        <f t="shared" ref="P10:P17" si="1">$H10      +$J10      +$L10      +$N10</f>
        <v>1175000</v>
      </c>
      <c r="Q10" s="120">
        <f t="shared" ref="Q10:Q17" si="2">$I10      +$K10      +$M10      +$O10</f>
        <v>1114038</v>
      </c>
      <c r="R10" s="59">
        <f t="shared" ref="R10:R17" si="3">IF(($L10      =0),0,((($N10      -$L10      )/$L10      )*100))</f>
        <v>64.739884393063591</v>
      </c>
      <c r="S10" s="60">
        <f t="shared" ref="S10:S17" si="4">IF(($M10      =0),0,((($O10      -$M10      )/$M10      )*100))</f>
        <v>-12.409256102949797</v>
      </c>
      <c r="T10" s="59">
        <f t="shared" ref="T10:T17" si="5">IF(($E10      =0),0,(($P10      /$E10      )*100))</f>
        <v>90.384615384615387</v>
      </c>
      <c r="U10" s="61">
        <f t="shared" ref="U10:U17" si="6">IF(($E10      =0),0,(($Q10      /$E10      )*100))</f>
        <v>85.695230769230761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1300000</v>
      </c>
      <c r="C17" s="121">
        <f>SUM(C9:C16)</f>
        <v>0</v>
      </c>
      <c r="D17" s="121"/>
      <c r="E17" s="121">
        <f t="shared" si="0"/>
        <v>1300000</v>
      </c>
      <c r="F17" s="122">
        <f t="shared" ref="F17:O17" si="7">SUM(F9:F16)</f>
        <v>1300000</v>
      </c>
      <c r="G17" s="123">
        <f t="shared" si="7"/>
        <v>1300000</v>
      </c>
      <c r="H17" s="122">
        <f t="shared" si="7"/>
        <v>388000</v>
      </c>
      <c r="I17" s="123">
        <f t="shared" si="7"/>
        <v>368182</v>
      </c>
      <c r="J17" s="122">
        <f t="shared" si="7"/>
        <v>329000</v>
      </c>
      <c r="K17" s="123">
        <f t="shared" si="7"/>
        <v>329821</v>
      </c>
      <c r="L17" s="122">
        <f t="shared" si="7"/>
        <v>173000</v>
      </c>
      <c r="M17" s="123">
        <f t="shared" si="7"/>
        <v>221778</v>
      </c>
      <c r="N17" s="122">
        <f t="shared" si="7"/>
        <v>285000</v>
      </c>
      <c r="O17" s="123">
        <f t="shared" si="7"/>
        <v>194257</v>
      </c>
      <c r="P17" s="122">
        <f t="shared" si="1"/>
        <v>1175000</v>
      </c>
      <c r="Q17" s="123">
        <f t="shared" si="2"/>
        <v>1114038</v>
      </c>
      <c r="R17" s="63">
        <f t="shared" si="3"/>
        <v>64.739884393063591</v>
      </c>
      <c r="S17" s="64">
        <f t="shared" si="4"/>
        <v>-12.409256102949797</v>
      </c>
      <c r="T17" s="63">
        <f>IF((SUM($E9:$E14))=0,0,(P17/(SUM($E9:$E14))*100))</f>
        <v>90.384615384615387</v>
      </c>
      <c r="U17" s="65">
        <f>IF((SUM($E9:$E14))=0,0,(Q17/(SUM($E9:$E14))*100))</f>
        <v>85.695230769230761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7125000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30000000</v>
      </c>
      <c r="D23" s="118"/>
      <c r="E23" s="118">
        <f t="shared" si="8"/>
        <v>30000000</v>
      </c>
      <c r="F23" s="119">
        <v>30000000</v>
      </c>
      <c r="G23" s="120">
        <v>30000000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30000000</v>
      </c>
      <c r="D26" s="121"/>
      <c r="E26" s="121">
        <f t="shared" si="8"/>
        <v>30000000</v>
      </c>
      <c r="F26" s="122">
        <f t="shared" ref="F26:O26" si="15">SUM(F19:F25)</f>
        <v>30000000</v>
      </c>
      <c r="G26" s="123">
        <f t="shared" si="15"/>
        <v>30000000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7125000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2772000</v>
      </c>
      <c r="C31" s="118"/>
      <c r="D31" s="118"/>
      <c r="E31" s="118">
        <f>$B31      +$C31      +$D31</f>
        <v>2772000</v>
      </c>
      <c r="F31" s="119">
        <v>2772000</v>
      </c>
      <c r="G31" s="120">
        <v>2772000</v>
      </c>
      <c r="H31" s="119"/>
      <c r="I31" s="120"/>
      <c r="J31" s="119">
        <v>1295000</v>
      </c>
      <c r="K31" s="120"/>
      <c r="L31" s="119">
        <v>560000</v>
      </c>
      <c r="M31" s="120">
        <v>1488806</v>
      </c>
      <c r="N31" s="119">
        <v>723000</v>
      </c>
      <c r="O31" s="120"/>
      <c r="P31" s="119">
        <f>$H31      +$J31      +$L31      +$N31</f>
        <v>2578000</v>
      </c>
      <c r="Q31" s="120">
        <f>$I31      +$K31      +$M31      +$O31</f>
        <v>1488806</v>
      </c>
      <c r="R31" s="59">
        <f>IF(($L31      =0),0,((($N31      -$L31      )/$L31      )*100))</f>
        <v>29.107142857142858</v>
      </c>
      <c r="S31" s="60">
        <f>IF(($M31      =0),0,((($O31      -$M31      )/$M31      )*100))</f>
        <v>-100</v>
      </c>
      <c r="T31" s="59">
        <f>IF(($E31      =0),0,(($P31      /$E31      )*100))</f>
        <v>93.001443001442993</v>
      </c>
      <c r="U31" s="61">
        <f>IF(($E31      =0),0,(($Q31      /$E31      )*100))</f>
        <v>53.708730158730155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2772000</v>
      </c>
      <c r="C32" s="121">
        <f>SUM(C28:C31)</f>
        <v>0</v>
      </c>
      <c r="D32" s="121"/>
      <c r="E32" s="121">
        <f>$B32      +$C32      +$D32</f>
        <v>2772000</v>
      </c>
      <c r="F32" s="122">
        <f t="shared" ref="F32:O32" si="16">SUM(F28:F31)</f>
        <v>2772000</v>
      </c>
      <c r="G32" s="123">
        <f t="shared" si="16"/>
        <v>2772000</v>
      </c>
      <c r="H32" s="122">
        <f t="shared" si="16"/>
        <v>0</v>
      </c>
      <c r="I32" s="123">
        <f t="shared" si="16"/>
        <v>0</v>
      </c>
      <c r="J32" s="122">
        <f t="shared" si="16"/>
        <v>1295000</v>
      </c>
      <c r="K32" s="123">
        <f t="shared" si="16"/>
        <v>0</v>
      </c>
      <c r="L32" s="122">
        <f t="shared" si="16"/>
        <v>560000</v>
      </c>
      <c r="M32" s="123">
        <f t="shared" si="16"/>
        <v>1488806</v>
      </c>
      <c r="N32" s="122">
        <f t="shared" si="16"/>
        <v>723000</v>
      </c>
      <c r="O32" s="123">
        <f t="shared" si="16"/>
        <v>0</v>
      </c>
      <c r="P32" s="122">
        <f>$H32      +$J32      +$L32      +$N32</f>
        <v>2578000</v>
      </c>
      <c r="Q32" s="123">
        <f>$I32      +$K32      +$M32      +$O32</f>
        <v>1488806</v>
      </c>
      <c r="R32" s="63">
        <f>IF(($L32      =0),0,((($N32      -$L32      )/$L32      )*100))</f>
        <v>29.107142857142858</v>
      </c>
      <c r="S32" s="64">
        <f>IF(($M32      =0),0,((($O32      -$M32      )/$M32      )*100))</f>
        <v>-100</v>
      </c>
      <c r="T32" s="63">
        <f>IF($E32   =0,0,($P32   /$E32   )*100)</f>
        <v>93.001443001442993</v>
      </c>
      <c r="U32" s="65">
        <f>IF($E32   =0,0,($Q32   /$E32   )*100)</f>
        <v>53.708730158730155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6406000</v>
      </c>
      <c r="C34" s="118"/>
      <c r="D34" s="118"/>
      <c r="E34" s="118">
        <f>$B34      +$C34      +$D34</f>
        <v>6406000</v>
      </c>
      <c r="F34" s="119">
        <v>6406000</v>
      </c>
      <c r="G34" s="120">
        <v>6406000</v>
      </c>
      <c r="H34" s="119">
        <v>1602000</v>
      </c>
      <c r="I34" s="120">
        <v>1602000</v>
      </c>
      <c r="J34" s="119">
        <v>2883000</v>
      </c>
      <c r="K34" s="120">
        <v>2883000</v>
      </c>
      <c r="L34" s="119"/>
      <c r="M34" s="120">
        <v>1921000</v>
      </c>
      <c r="N34" s="119"/>
      <c r="O34" s="120"/>
      <c r="P34" s="119">
        <f>$H34      +$J34      +$L34      +$N34</f>
        <v>4485000</v>
      </c>
      <c r="Q34" s="120">
        <f>$I34      +$K34      +$M34      +$O34</f>
        <v>6406000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70.012488292226038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6406000</v>
      </c>
      <c r="C35" s="121">
        <f>C34</f>
        <v>0</v>
      </c>
      <c r="D35" s="121"/>
      <c r="E35" s="121">
        <f>$B35      +$C35      +$D35</f>
        <v>6406000</v>
      </c>
      <c r="F35" s="122">
        <f t="shared" ref="F35:O35" si="17">F34</f>
        <v>6406000</v>
      </c>
      <c r="G35" s="123">
        <f t="shared" si="17"/>
        <v>6406000</v>
      </c>
      <c r="H35" s="122">
        <f t="shared" si="17"/>
        <v>1602000</v>
      </c>
      <c r="I35" s="123">
        <f t="shared" si="17"/>
        <v>1602000</v>
      </c>
      <c r="J35" s="122">
        <f t="shared" si="17"/>
        <v>2883000</v>
      </c>
      <c r="K35" s="123">
        <f t="shared" si="17"/>
        <v>2883000</v>
      </c>
      <c r="L35" s="122">
        <f t="shared" si="17"/>
        <v>0</v>
      </c>
      <c r="M35" s="123">
        <f t="shared" si="17"/>
        <v>1921000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4485000</v>
      </c>
      <c r="Q35" s="123">
        <f>$I35      +$K35      +$M35      +$O35</f>
        <v>6406000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70.012488292226038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544478000</v>
      </c>
      <c r="C45" s="118"/>
      <c r="D45" s="118"/>
      <c r="E45" s="118">
        <f t="shared" si="26"/>
        <v>544478000</v>
      </c>
      <c r="F45" s="119">
        <v>544478000</v>
      </c>
      <c r="G45" s="120">
        <v>544478000</v>
      </c>
      <c r="H45" s="119">
        <v>79230000</v>
      </c>
      <c r="I45" s="120">
        <v>72599916</v>
      </c>
      <c r="J45" s="119">
        <v>209736000</v>
      </c>
      <c r="K45" s="120">
        <v>153264839</v>
      </c>
      <c r="L45" s="119">
        <v>167213000</v>
      </c>
      <c r="M45" s="120">
        <v>220132225</v>
      </c>
      <c r="N45" s="119">
        <v>88299000</v>
      </c>
      <c r="O45" s="120">
        <v>17780387</v>
      </c>
      <c r="P45" s="119">
        <f t="shared" si="27"/>
        <v>544478000</v>
      </c>
      <c r="Q45" s="120">
        <f t="shared" si="28"/>
        <v>463777367</v>
      </c>
      <c r="R45" s="59">
        <f t="shared" si="29"/>
        <v>-47.193699054499348</v>
      </c>
      <c r="S45" s="60">
        <f t="shared" si="30"/>
        <v>-91.922860453529694</v>
      </c>
      <c r="T45" s="59">
        <f t="shared" si="31"/>
        <v>100</v>
      </c>
      <c r="U45" s="61">
        <f t="shared" si="32"/>
        <v>85.178348252821962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100000000</v>
      </c>
      <c r="C53" s="118"/>
      <c r="D53" s="118"/>
      <c r="E53" s="118">
        <f t="shared" si="26"/>
        <v>100000000</v>
      </c>
      <c r="F53" s="119">
        <v>100000000</v>
      </c>
      <c r="G53" s="120">
        <v>90000000</v>
      </c>
      <c r="H53" s="119">
        <v>16416000</v>
      </c>
      <c r="I53" s="120">
        <v>14608103</v>
      </c>
      <c r="J53" s="119">
        <v>15176000</v>
      </c>
      <c r="K53" s="120">
        <v>15685796</v>
      </c>
      <c r="L53" s="119">
        <v>16812000</v>
      </c>
      <c r="M53" s="120">
        <v>18086782</v>
      </c>
      <c r="N53" s="119">
        <v>39109000</v>
      </c>
      <c r="O53" s="120">
        <v>2437079</v>
      </c>
      <c r="P53" s="119">
        <f t="shared" si="27"/>
        <v>87513000</v>
      </c>
      <c r="Q53" s="120">
        <f t="shared" si="28"/>
        <v>50817760</v>
      </c>
      <c r="R53" s="59">
        <f t="shared" si="29"/>
        <v>132.62550559124435</v>
      </c>
      <c r="S53" s="60">
        <f t="shared" si="30"/>
        <v>-86.525635129565899</v>
      </c>
      <c r="T53" s="59">
        <f t="shared" si="31"/>
        <v>87.512999999999991</v>
      </c>
      <c r="U53" s="61">
        <f t="shared" si="32"/>
        <v>50.81776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644478000</v>
      </c>
      <c r="C55" s="121">
        <f>SUM(C44:C54)</f>
        <v>0</v>
      </c>
      <c r="D55" s="121"/>
      <c r="E55" s="121">
        <f t="shared" si="26"/>
        <v>644478000</v>
      </c>
      <c r="F55" s="122">
        <f t="shared" ref="F55:O55" si="33">SUM(F44:F54)</f>
        <v>644478000</v>
      </c>
      <c r="G55" s="123">
        <f t="shared" si="33"/>
        <v>634478000</v>
      </c>
      <c r="H55" s="122">
        <f t="shared" si="33"/>
        <v>95646000</v>
      </c>
      <c r="I55" s="123">
        <f t="shared" si="33"/>
        <v>87208019</v>
      </c>
      <c r="J55" s="122">
        <f t="shared" si="33"/>
        <v>224912000</v>
      </c>
      <c r="K55" s="123">
        <f t="shared" si="33"/>
        <v>168950635</v>
      </c>
      <c r="L55" s="122">
        <f t="shared" si="33"/>
        <v>184025000</v>
      </c>
      <c r="M55" s="123">
        <f t="shared" si="33"/>
        <v>238219007</v>
      </c>
      <c r="N55" s="122">
        <f t="shared" si="33"/>
        <v>127408000</v>
      </c>
      <c r="O55" s="123">
        <f t="shared" si="33"/>
        <v>20217466</v>
      </c>
      <c r="P55" s="122">
        <f t="shared" si="27"/>
        <v>631991000</v>
      </c>
      <c r="Q55" s="123">
        <f t="shared" si="28"/>
        <v>514595127</v>
      </c>
      <c r="R55" s="63">
        <f t="shared" si="29"/>
        <v>-30.765928542317621</v>
      </c>
      <c r="S55" s="64">
        <f t="shared" si="30"/>
        <v>-91.513076032593816</v>
      </c>
      <c r="T55" s="63">
        <f>IF((+$E45+$E47+$E49+$E50+$E53) =0,0,(P55   /(+$E45+$E47+$E49+$E50+$E53) )*100)</f>
        <v>98.062462954515127</v>
      </c>
      <c r="U55" s="65">
        <f>IF((+$E45+$E47+$E49+$E50+$E53) =0,0,(Q55   /(+$E45+$E47+$E49+$E50+$E53) )*100)</f>
        <v>79.846810441939056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654956000</v>
      </c>
      <c r="C69" s="130">
        <f>SUM(C9:C16,C19:C25,C28:C31,C34,C37:C41,C44:C54,C57:C60,C63:C67)</f>
        <v>30000000</v>
      </c>
      <c r="D69" s="130"/>
      <c r="E69" s="130">
        <f t="shared" si="35"/>
        <v>684956000</v>
      </c>
      <c r="F69" s="131">
        <f t="shared" ref="F69:O69" si="43">SUM(F9:F16,F19:F25,F28:F31,F34,F37:F41,F44:F54,F57:F60,F63:F67)</f>
        <v>684956000</v>
      </c>
      <c r="G69" s="132">
        <f t="shared" si="43"/>
        <v>674956000</v>
      </c>
      <c r="H69" s="131">
        <f t="shared" si="43"/>
        <v>97636000</v>
      </c>
      <c r="I69" s="132">
        <f t="shared" si="43"/>
        <v>89178201</v>
      </c>
      <c r="J69" s="131">
        <f t="shared" si="43"/>
        <v>229419000</v>
      </c>
      <c r="K69" s="132">
        <f t="shared" si="43"/>
        <v>172163456</v>
      </c>
      <c r="L69" s="131">
        <f t="shared" si="43"/>
        <v>184758000</v>
      </c>
      <c r="M69" s="132">
        <f t="shared" si="43"/>
        <v>241850591</v>
      </c>
      <c r="N69" s="131">
        <f t="shared" si="43"/>
        <v>128416000</v>
      </c>
      <c r="O69" s="132">
        <f t="shared" si="43"/>
        <v>20411723</v>
      </c>
      <c r="P69" s="131">
        <f t="shared" si="36"/>
        <v>640229000</v>
      </c>
      <c r="Q69" s="132">
        <f t="shared" si="37"/>
        <v>523603971</v>
      </c>
      <c r="R69" s="72">
        <f t="shared" si="38"/>
        <v>-30.495025925805646</v>
      </c>
      <c r="S69" s="73">
        <f t="shared" si="39"/>
        <v>-91.560193044969651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93.47009150952762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76.443446148365737</v>
      </c>
      <c r="V69" s="131">
        <f>SUM(V9:V16,V19:V25,V28:V31,V34,V37:V41,V44:V54,V57:V60,V63:V67)</f>
        <v>7125000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268969000</v>
      </c>
      <c r="C71" s="118"/>
      <c r="D71" s="118"/>
      <c r="E71" s="118">
        <f>$B71      +$C71      +$D71</f>
        <v>268969000</v>
      </c>
      <c r="F71" s="119">
        <v>268969000</v>
      </c>
      <c r="G71" s="120">
        <v>268969000</v>
      </c>
      <c r="H71" s="119">
        <v>105656000</v>
      </c>
      <c r="I71" s="120">
        <v>55640630</v>
      </c>
      <c r="J71" s="119">
        <v>64768000</v>
      </c>
      <c r="K71" s="120">
        <v>84085708</v>
      </c>
      <c r="L71" s="119">
        <v>85681000</v>
      </c>
      <c r="M71" s="120">
        <v>58897332</v>
      </c>
      <c r="N71" s="119">
        <v>12864000</v>
      </c>
      <c r="O71" s="120">
        <v>11885146</v>
      </c>
      <c r="P71" s="119">
        <f>$H71      +$J71      +$L71      +$N71</f>
        <v>268969000</v>
      </c>
      <c r="Q71" s="120">
        <f>$I71      +$K71      +$M71      +$O71</f>
        <v>210508816</v>
      </c>
      <c r="R71" s="59">
        <f>IF(($L71      =0),0,((($N71      -$L71      )/$L71      )*100))</f>
        <v>-84.986169629206003</v>
      </c>
      <c r="S71" s="60">
        <f>IF(($M71      =0),0,((($O71      -$M71      )/$M71      )*100))</f>
        <v>-79.820569801022572</v>
      </c>
      <c r="T71" s="59">
        <f>IF(($E71      =0),0,(($P71      /$E71      )*100))</f>
        <v>100</v>
      </c>
      <c r="U71" s="61">
        <f>IF(($E71      =0),0,(($Q71      /$E71      )*100))</f>
        <v>78.265084823901645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268969000</v>
      </c>
      <c r="C73" s="127">
        <f>SUM(C71:C72)</f>
        <v>0</v>
      </c>
      <c r="D73" s="127"/>
      <c r="E73" s="127">
        <f>$B73      +$C73      +$D73</f>
        <v>268969000</v>
      </c>
      <c r="F73" s="128">
        <f t="shared" ref="F73:O73" si="44">SUM(F71:F72)</f>
        <v>268969000</v>
      </c>
      <c r="G73" s="129">
        <f t="shared" si="44"/>
        <v>268969000</v>
      </c>
      <c r="H73" s="128">
        <f t="shared" si="44"/>
        <v>105656000</v>
      </c>
      <c r="I73" s="129">
        <f t="shared" si="44"/>
        <v>55640630</v>
      </c>
      <c r="J73" s="128">
        <f t="shared" si="44"/>
        <v>64768000</v>
      </c>
      <c r="K73" s="129">
        <f t="shared" si="44"/>
        <v>84085708</v>
      </c>
      <c r="L73" s="128">
        <f t="shared" si="44"/>
        <v>85681000</v>
      </c>
      <c r="M73" s="129">
        <f t="shared" si="44"/>
        <v>58897332</v>
      </c>
      <c r="N73" s="128">
        <f t="shared" si="44"/>
        <v>12864000</v>
      </c>
      <c r="O73" s="129">
        <f t="shared" si="44"/>
        <v>11885146</v>
      </c>
      <c r="P73" s="128">
        <f>$H73      +$J73      +$L73      +$N73</f>
        <v>268969000</v>
      </c>
      <c r="Q73" s="129">
        <f>$I73      +$K73      +$M73      +$O73</f>
        <v>210508816</v>
      </c>
      <c r="R73" s="68">
        <f>IF(($L73      =0),0,((($N73      -$L73      )/$L73      )*100))</f>
        <v>-84.986169629206003</v>
      </c>
      <c r="S73" s="69">
        <f>IF(($M73      =0),0,((($O73      -$M73      )/$M73      )*100))</f>
        <v>-79.820569801022572</v>
      </c>
      <c r="T73" s="68">
        <f>IF(($E71      =0),0,(($P71      /$E71      )*100))</f>
        <v>100</v>
      </c>
      <c r="U73" s="70">
        <f>IF($E71   =0,0,($Q71   /$E71 )*100)</f>
        <v>78.265084823901645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268969000</v>
      </c>
      <c r="C74" s="130">
        <f>SUM(C71:C72)</f>
        <v>0</v>
      </c>
      <c r="D74" s="130"/>
      <c r="E74" s="130">
        <f>$B74      +$C74      +$D74</f>
        <v>268969000</v>
      </c>
      <c r="F74" s="131">
        <f t="shared" ref="F74:O74" si="45">SUM(F71:F72)</f>
        <v>268969000</v>
      </c>
      <c r="G74" s="132">
        <f t="shared" si="45"/>
        <v>268969000</v>
      </c>
      <c r="H74" s="131">
        <f t="shared" si="45"/>
        <v>105656000</v>
      </c>
      <c r="I74" s="132">
        <f t="shared" si="45"/>
        <v>55640630</v>
      </c>
      <c r="J74" s="131">
        <f t="shared" si="45"/>
        <v>64768000</v>
      </c>
      <c r="K74" s="132">
        <f t="shared" si="45"/>
        <v>84085708</v>
      </c>
      <c r="L74" s="131">
        <f t="shared" si="45"/>
        <v>85681000</v>
      </c>
      <c r="M74" s="132">
        <f t="shared" si="45"/>
        <v>58897332</v>
      </c>
      <c r="N74" s="131">
        <f t="shared" si="45"/>
        <v>12864000</v>
      </c>
      <c r="O74" s="132">
        <f t="shared" si="45"/>
        <v>11885146</v>
      </c>
      <c r="P74" s="131">
        <f>$H74      +$J74      +$L74      +$N74</f>
        <v>268969000</v>
      </c>
      <c r="Q74" s="132">
        <f>$I74      +$K74      +$M74      +$O74</f>
        <v>210508816</v>
      </c>
      <c r="R74" s="72">
        <f>IF(($L74      =0),0,((($N74      -$L74      )/$L74      )*100))</f>
        <v>-84.986169629206003</v>
      </c>
      <c r="S74" s="73">
        <f>IF(($M74      =0),0,((($O74      -$M74      )/$M74      )*100))</f>
        <v>-79.820569801022572</v>
      </c>
      <c r="T74" s="72">
        <f>IF(($E71      =0),0,(($P71      /$E71      )*100))</f>
        <v>100</v>
      </c>
      <c r="U74" s="76">
        <f>IF($E71   =0,0,($Q71   /$E71 )*100)</f>
        <v>78.265084823901645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923925000</v>
      </c>
      <c r="C75" s="130">
        <f>SUM(C9:C16,C19:C25,C28:C31,C34,C37:C41,C44:C54,C57:C60,C63:C67,C71:C72)</f>
        <v>30000000</v>
      </c>
      <c r="D75" s="130"/>
      <c r="E75" s="130">
        <f>$B75      +$C75      +$D75</f>
        <v>953925000</v>
      </c>
      <c r="F75" s="131">
        <f t="shared" ref="F75:O75" si="46">SUM(F9:F16,F19:F25,F28:F31,F34,F37:F41,F44:F54,F57:F60,F63:F67,F71:F72)</f>
        <v>953925000</v>
      </c>
      <c r="G75" s="132">
        <f t="shared" si="46"/>
        <v>943925000</v>
      </c>
      <c r="H75" s="131">
        <f t="shared" si="46"/>
        <v>203292000</v>
      </c>
      <c r="I75" s="132">
        <f t="shared" si="46"/>
        <v>144818831</v>
      </c>
      <c r="J75" s="131">
        <f t="shared" si="46"/>
        <v>294187000</v>
      </c>
      <c r="K75" s="132">
        <f t="shared" si="46"/>
        <v>256249164</v>
      </c>
      <c r="L75" s="131">
        <f t="shared" si="46"/>
        <v>270439000</v>
      </c>
      <c r="M75" s="132">
        <f t="shared" si="46"/>
        <v>300747923</v>
      </c>
      <c r="N75" s="131">
        <f t="shared" si="46"/>
        <v>141280000</v>
      </c>
      <c r="O75" s="132">
        <f t="shared" si="46"/>
        <v>32296869</v>
      </c>
      <c r="P75" s="131">
        <f>$H75      +$J75      +$L75      +$N75</f>
        <v>909198000</v>
      </c>
      <c r="Q75" s="132">
        <f>$I75      +$K75      +$M75      +$O75</f>
        <v>734112787</v>
      </c>
      <c r="R75" s="72">
        <f>IF(($L75      =0),0,((($N75      -$L75      )/$L75      )*100))</f>
        <v>-47.75901404753013</v>
      </c>
      <c r="S75" s="73">
        <f>IF(($M75      =0),0,((($O75      -$M75      )/$M75      )*100))</f>
        <v>-89.261149776917989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95.311266609010133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76.957075975574597</v>
      </c>
      <c r="V75" s="131">
        <f>SUM(V9:V16,V19:V25,V28:V31,V34,V37:V41,V44:V54,V57:V60,V63:V67,V71:V72)</f>
        <v>7125000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qohpWG0ER7QlxpQimACS8SXxx8ax4s5UVF2CrwvoQfq1muJryto5YcL254NAWtGGuS4bse9h8K8AJQ6RxrxUFw==" saltValue="D/DHxnFFVM05Z5BwTX0JV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1226000</v>
      </c>
      <c r="I10" s="120">
        <v>1225001</v>
      </c>
      <c r="J10" s="119">
        <v>84000</v>
      </c>
      <c r="K10" s="120">
        <v>125001</v>
      </c>
      <c r="L10" s="119">
        <v>275000</v>
      </c>
      <c r="M10" s="120">
        <v>275350</v>
      </c>
      <c r="N10" s="119">
        <v>200000</v>
      </c>
      <c r="O10" s="120">
        <v>274650</v>
      </c>
      <c r="P10" s="119">
        <f t="shared" ref="P10:P17" si="1">$H10      +$J10      +$L10      +$N10</f>
        <v>1785000</v>
      </c>
      <c r="Q10" s="120">
        <f t="shared" ref="Q10:Q17" si="2">$I10      +$K10      +$M10      +$O10</f>
        <v>1900002</v>
      </c>
      <c r="R10" s="59">
        <f t="shared" ref="R10:R17" si="3">IF(($L10      =0),0,((($N10      -$L10      )/$L10      )*100))</f>
        <v>-27.27272727272727</v>
      </c>
      <c r="S10" s="60">
        <f t="shared" ref="S10:S17" si="4">IF(($M10      =0),0,((($O10      -$M10      )/$M10      )*100))</f>
        <v>-0.25422189940076267</v>
      </c>
      <c r="T10" s="59">
        <f t="shared" ref="T10:T17" si="5">IF(($E10      =0),0,(($P10      /$E10      )*100))</f>
        <v>93.94736842105263</v>
      </c>
      <c r="U10" s="61">
        <f t="shared" ref="U10:U17" si="6">IF(($E10      =0),0,(($Q10      /$E10      )*100))</f>
        <v>100.00010526315791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1226000</v>
      </c>
      <c r="I17" s="123">
        <f t="shared" si="7"/>
        <v>1225001</v>
      </c>
      <c r="J17" s="122">
        <f t="shared" si="7"/>
        <v>84000</v>
      </c>
      <c r="K17" s="123">
        <f t="shared" si="7"/>
        <v>125001</v>
      </c>
      <c r="L17" s="122">
        <f t="shared" si="7"/>
        <v>275000</v>
      </c>
      <c r="M17" s="123">
        <f t="shared" si="7"/>
        <v>275350</v>
      </c>
      <c r="N17" s="122">
        <f t="shared" si="7"/>
        <v>200000</v>
      </c>
      <c r="O17" s="123">
        <f t="shared" si="7"/>
        <v>274650</v>
      </c>
      <c r="P17" s="122">
        <f t="shared" si="1"/>
        <v>1785000</v>
      </c>
      <c r="Q17" s="123">
        <f t="shared" si="2"/>
        <v>1900002</v>
      </c>
      <c r="R17" s="63">
        <f t="shared" si="3"/>
        <v>-27.27272727272727</v>
      </c>
      <c r="S17" s="64">
        <f t="shared" si="4"/>
        <v>-0.25422189940076267</v>
      </c>
      <c r="T17" s="63">
        <f>IF((SUM($E9:$E14))=0,0,(P17/(SUM($E9:$E14))*100))</f>
        <v>93.94736842105263</v>
      </c>
      <c r="U17" s="65">
        <f>IF((SUM($E9:$E14))=0,0,(Q17/(SUM($E9:$E14))*100))</f>
        <v>100.00010526315791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5000000</v>
      </c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>
        <v>3696556</v>
      </c>
      <c r="J22" s="119"/>
      <c r="K22" s="120"/>
      <c r="L22" s="119"/>
      <c r="M22" s="120"/>
      <c r="N22" s="119">
        <v>210000</v>
      </c>
      <c r="O22" s="120">
        <v>210079</v>
      </c>
      <c r="P22" s="119">
        <f t="shared" si="9"/>
        <v>210000</v>
      </c>
      <c r="Q22" s="120">
        <f t="shared" si="10"/>
        <v>3906635</v>
      </c>
      <c r="R22" s="59">
        <f t="shared" si="11"/>
        <v>0</v>
      </c>
      <c r="S22" s="60">
        <f t="shared" si="12"/>
        <v>0</v>
      </c>
      <c r="T22" s="59">
        <f t="shared" si="13"/>
        <v>4.2</v>
      </c>
      <c r="U22" s="61">
        <f t="shared" si="14"/>
        <v>78.1327</v>
      </c>
      <c r="V22" s="119">
        <v>3696000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/>
      <c r="J23" s="119"/>
      <c r="K23" s="120"/>
      <c r="L23" s="119"/>
      <c r="M23" s="120"/>
      <c r="N23" s="119"/>
      <c r="O23" s="120">
        <v>1544001</v>
      </c>
      <c r="P23" s="119">
        <f t="shared" si="9"/>
        <v>0</v>
      </c>
      <c r="Q23" s="120">
        <f t="shared" si="10"/>
        <v>1544001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7.7200050000000005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25000000</v>
      </c>
      <c r="D26" s="121"/>
      <c r="E26" s="121">
        <f t="shared" si="8"/>
        <v>25000000</v>
      </c>
      <c r="F26" s="122">
        <f t="shared" ref="F26:O26" si="15">SUM(F19:F25)</f>
        <v>25000000</v>
      </c>
      <c r="G26" s="123">
        <f t="shared" si="15"/>
        <v>25000000</v>
      </c>
      <c r="H26" s="122">
        <f t="shared" si="15"/>
        <v>0</v>
      </c>
      <c r="I26" s="123">
        <f t="shared" si="15"/>
        <v>3696556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210000</v>
      </c>
      <c r="O26" s="123">
        <f t="shared" si="15"/>
        <v>1754080</v>
      </c>
      <c r="P26" s="122">
        <f t="shared" si="9"/>
        <v>210000</v>
      </c>
      <c r="Q26" s="123">
        <f t="shared" si="10"/>
        <v>5450636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0.84</v>
      </c>
      <c r="U26" s="65">
        <f>IF(($E26-$E21-$E25)   =0,0,($Q26   /($E26-$E21-$E25)   )*100)</f>
        <v>21.802543999999997</v>
      </c>
      <c r="V26" s="122">
        <f>SUM(V19:V25)</f>
        <v>3696000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2336000</v>
      </c>
      <c r="C34" s="118"/>
      <c r="D34" s="118"/>
      <c r="E34" s="118">
        <f>$B34      +$C34      +$D34</f>
        <v>2336000</v>
      </c>
      <c r="F34" s="119">
        <v>2336000</v>
      </c>
      <c r="G34" s="120">
        <v>2336000</v>
      </c>
      <c r="H34" s="119">
        <v>189000</v>
      </c>
      <c r="I34" s="120">
        <v>190485</v>
      </c>
      <c r="J34" s="119">
        <v>1446000</v>
      </c>
      <c r="K34" s="120">
        <v>2145515</v>
      </c>
      <c r="L34" s="119"/>
      <c r="M34" s="120"/>
      <c r="N34" s="119"/>
      <c r="O34" s="120"/>
      <c r="P34" s="119">
        <f>$H34      +$J34      +$L34      +$N34</f>
        <v>1635000</v>
      </c>
      <c r="Q34" s="120">
        <f>$I34      +$K34      +$M34      +$O34</f>
        <v>2336000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69.99143835616438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2336000</v>
      </c>
      <c r="C35" s="121">
        <f>C34</f>
        <v>0</v>
      </c>
      <c r="D35" s="121"/>
      <c r="E35" s="121">
        <f>$B35      +$C35      +$D35</f>
        <v>2336000</v>
      </c>
      <c r="F35" s="122">
        <f t="shared" ref="F35:O35" si="17">F34</f>
        <v>2336000</v>
      </c>
      <c r="G35" s="123">
        <f t="shared" si="17"/>
        <v>2336000</v>
      </c>
      <c r="H35" s="122">
        <f t="shared" si="17"/>
        <v>189000</v>
      </c>
      <c r="I35" s="123">
        <f t="shared" si="17"/>
        <v>190485</v>
      </c>
      <c r="J35" s="122">
        <f t="shared" si="17"/>
        <v>1446000</v>
      </c>
      <c r="K35" s="123">
        <f t="shared" si="17"/>
        <v>2145515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1635000</v>
      </c>
      <c r="Q35" s="123">
        <f>$I35      +$K35      +$M35      +$O35</f>
        <v>2336000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69.99143835616438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14250000</v>
      </c>
      <c r="C37" s="118"/>
      <c r="D37" s="118"/>
      <c r="E37" s="118">
        <f t="shared" ref="E37:E42" si="18">$B37      +$C37      +$D37</f>
        <v>14250000</v>
      </c>
      <c r="F37" s="119">
        <v>14250000</v>
      </c>
      <c r="G37" s="120">
        <v>14250000</v>
      </c>
      <c r="H37" s="119">
        <v>1261000</v>
      </c>
      <c r="I37" s="120">
        <v>1261135</v>
      </c>
      <c r="J37" s="119">
        <v>4947000</v>
      </c>
      <c r="K37" s="120">
        <v>4946797</v>
      </c>
      <c r="L37" s="119">
        <v>5721000</v>
      </c>
      <c r="M37" s="120">
        <v>5721017</v>
      </c>
      <c r="N37" s="119">
        <v>824000</v>
      </c>
      <c r="O37" s="120">
        <v>2321052</v>
      </c>
      <c r="P37" s="119">
        <f t="shared" ref="P37:P42" si="19">$H37      +$J37      +$L37      +$N37</f>
        <v>12753000</v>
      </c>
      <c r="Q37" s="120">
        <f t="shared" ref="Q37:Q42" si="20">$I37      +$K37      +$M37      +$O37</f>
        <v>14250001</v>
      </c>
      <c r="R37" s="59">
        <f t="shared" ref="R37:R42" si="21">IF(($L37      =0),0,((($N37      -$L37      )/$L37      )*100))</f>
        <v>-85.596923614752669</v>
      </c>
      <c r="S37" s="60">
        <f t="shared" ref="S37:S42" si="22">IF(($M37      =0),0,((($O37      -$M37      )/$M37      )*100))</f>
        <v>-59.429381174710713</v>
      </c>
      <c r="T37" s="59">
        <f t="shared" ref="T37:T42" si="23">IF(($E37      =0),0,(($P37      /$E37      )*100))</f>
        <v>89.494736842105254</v>
      </c>
      <c r="U37" s="61">
        <f t="shared" ref="U37:U42" si="24">IF(($E37      =0),0,(($Q37      /$E37      )*100))</f>
        <v>100.00000701754385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68291000</v>
      </c>
      <c r="C38" s="118">
        <v>-9643000</v>
      </c>
      <c r="D38" s="118"/>
      <c r="E38" s="118">
        <f t="shared" si="18"/>
        <v>58648000</v>
      </c>
      <c r="F38" s="119">
        <v>68291000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82541000</v>
      </c>
      <c r="C42" s="121">
        <f>SUM(C37:C41)</f>
        <v>-9643000</v>
      </c>
      <c r="D42" s="121"/>
      <c r="E42" s="121">
        <f t="shared" si="18"/>
        <v>72898000</v>
      </c>
      <c r="F42" s="122">
        <f t="shared" ref="F42:O42" si="25">SUM(F37:F41)</f>
        <v>82541000</v>
      </c>
      <c r="G42" s="123">
        <f t="shared" si="25"/>
        <v>14250000</v>
      </c>
      <c r="H42" s="122">
        <f t="shared" si="25"/>
        <v>1261000</v>
      </c>
      <c r="I42" s="123">
        <f t="shared" si="25"/>
        <v>1261135</v>
      </c>
      <c r="J42" s="122">
        <f t="shared" si="25"/>
        <v>4947000</v>
      </c>
      <c r="K42" s="123">
        <f t="shared" si="25"/>
        <v>4946797</v>
      </c>
      <c r="L42" s="122">
        <f t="shared" si="25"/>
        <v>5721000</v>
      </c>
      <c r="M42" s="123">
        <f t="shared" si="25"/>
        <v>5721017</v>
      </c>
      <c r="N42" s="122">
        <f t="shared" si="25"/>
        <v>824000</v>
      </c>
      <c r="O42" s="123">
        <f t="shared" si="25"/>
        <v>2321052</v>
      </c>
      <c r="P42" s="122">
        <f t="shared" si="19"/>
        <v>12753000</v>
      </c>
      <c r="Q42" s="123">
        <f t="shared" si="20"/>
        <v>14250001</v>
      </c>
      <c r="R42" s="63">
        <f t="shared" si="21"/>
        <v>-85.596923614752669</v>
      </c>
      <c r="S42" s="64">
        <f t="shared" si="22"/>
        <v>-59.429381174710713</v>
      </c>
      <c r="T42" s="63">
        <f>IF((+$E37+$E40) =0,0,(P42   /(+$E37+$E40) )*100)</f>
        <v>89.494736842105254</v>
      </c>
      <c r="U42" s="65">
        <f>IF((+$E37+$E40) =0,0,(Q42   /(+$E37+$E40) )*100)</f>
        <v>100.00000701754385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86777000</v>
      </c>
      <c r="C69" s="130">
        <f>SUM(C9:C16,C19:C25,C28:C31,C34,C37:C41,C44:C54,C57:C60,C63:C67)</f>
        <v>15357000</v>
      </c>
      <c r="D69" s="130"/>
      <c r="E69" s="130">
        <f t="shared" si="35"/>
        <v>102134000</v>
      </c>
      <c r="F69" s="131">
        <f t="shared" ref="F69:O69" si="43">SUM(F9:F16,F19:F25,F28:F31,F34,F37:F41,F44:F54,F57:F60,F63:F67)</f>
        <v>111777000</v>
      </c>
      <c r="G69" s="132">
        <f t="shared" si="43"/>
        <v>43486000</v>
      </c>
      <c r="H69" s="131">
        <f t="shared" si="43"/>
        <v>2676000</v>
      </c>
      <c r="I69" s="132">
        <f t="shared" si="43"/>
        <v>6373177</v>
      </c>
      <c r="J69" s="131">
        <f t="shared" si="43"/>
        <v>6477000</v>
      </c>
      <c r="K69" s="132">
        <f t="shared" si="43"/>
        <v>7217313</v>
      </c>
      <c r="L69" s="131">
        <f t="shared" si="43"/>
        <v>5996000</v>
      </c>
      <c r="M69" s="132">
        <f t="shared" si="43"/>
        <v>5996367</v>
      </c>
      <c r="N69" s="131">
        <f t="shared" si="43"/>
        <v>1234000</v>
      </c>
      <c r="O69" s="132">
        <f t="shared" si="43"/>
        <v>4349782</v>
      </c>
      <c r="P69" s="131">
        <f t="shared" si="36"/>
        <v>16383000</v>
      </c>
      <c r="Q69" s="132">
        <f t="shared" si="37"/>
        <v>23936639</v>
      </c>
      <c r="R69" s="72">
        <f t="shared" si="38"/>
        <v>-79.419613075383594</v>
      </c>
      <c r="S69" s="73">
        <f t="shared" si="39"/>
        <v>-27.459710187852078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37.67419399346916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55.044471784022441</v>
      </c>
      <c r="V69" s="131">
        <f>SUM(V9:V16,V19:V25,V28:V31,V34,V37:V41,V44:V54,V57:V60,V63:V67)</f>
        <v>3696000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45633000</v>
      </c>
      <c r="C71" s="118"/>
      <c r="D71" s="118"/>
      <c r="E71" s="118">
        <f>$B71      +$C71      +$D71</f>
        <v>45633000</v>
      </c>
      <c r="F71" s="119">
        <v>45633000</v>
      </c>
      <c r="G71" s="120">
        <v>39000000</v>
      </c>
      <c r="H71" s="119">
        <v>5012000</v>
      </c>
      <c r="I71" s="120">
        <v>5125967</v>
      </c>
      <c r="J71" s="119">
        <v>4055000</v>
      </c>
      <c r="K71" s="120">
        <v>3872486</v>
      </c>
      <c r="L71" s="119">
        <v>14664000</v>
      </c>
      <c r="M71" s="120">
        <v>15072655</v>
      </c>
      <c r="N71" s="119">
        <v>15269000</v>
      </c>
      <c r="O71" s="120">
        <v>14928891</v>
      </c>
      <c r="P71" s="119">
        <f>$H71      +$J71      +$L71      +$N71</f>
        <v>39000000</v>
      </c>
      <c r="Q71" s="120">
        <f>$I71      +$K71      +$M71      +$O71</f>
        <v>38999999</v>
      </c>
      <c r="R71" s="59">
        <f>IF(($L71      =0),0,((($N71      -$L71      )/$L71      )*100))</f>
        <v>4.1257501363884339</v>
      </c>
      <c r="S71" s="60">
        <f>IF(($M71      =0),0,((($O71      -$M71      )/$M71      )*100))</f>
        <v>-0.95380674473077243</v>
      </c>
      <c r="T71" s="59">
        <f>IF(($E71      =0),0,(($P71      /$E71      )*100))</f>
        <v>85.464466504503321</v>
      </c>
      <c r="U71" s="61">
        <f>IF(($E71      =0),0,(($Q71      /$E71      )*100))</f>
        <v>85.464464313106745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45633000</v>
      </c>
      <c r="C73" s="127">
        <f>SUM(C71:C72)</f>
        <v>0</v>
      </c>
      <c r="D73" s="127"/>
      <c r="E73" s="127">
        <f>$B73      +$C73      +$D73</f>
        <v>45633000</v>
      </c>
      <c r="F73" s="128">
        <f t="shared" ref="F73:O73" si="44">SUM(F71:F72)</f>
        <v>45633000</v>
      </c>
      <c r="G73" s="129">
        <f t="shared" si="44"/>
        <v>39000000</v>
      </c>
      <c r="H73" s="128">
        <f t="shared" si="44"/>
        <v>5012000</v>
      </c>
      <c r="I73" s="129">
        <f t="shared" si="44"/>
        <v>5125967</v>
      </c>
      <c r="J73" s="128">
        <f t="shared" si="44"/>
        <v>4055000</v>
      </c>
      <c r="K73" s="129">
        <f t="shared" si="44"/>
        <v>3872486</v>
      </c>
      <c r="L73" s="128">
        <f t="shared" si="44"/>
        <v>14664000</v>
      </c>
      <c r="M73" s="129">
        <f t="shared" si="44"/>
        <v>15072655</v>
      </c>
      <c r="N73" s="128">
        <f t="shared" si="44"/>
        <v>15269000</v>
      </c>
      <c r="O73" s="129">
        <f t="shared" si="44"/>
        <v>14928891</v>
      </c>
      <c r="P73" s="128">
        <f>$H73      +$J73      +$L73      +$N73</f>
        <v>39000000</v>
      </c>
      <c r="Q73" s="129">
        <f>$I73      +$K73      +$M73      +$O73</f>
        <v>38999999</v>
      </c>
      <c r="R73" s="68">
        <f>IF(($L73      =0),0,((($N73      -$L73      )/$L73      )*100))</f>
        <v>4.1257501363884339</v>
      </c>
      <c r="S73" s="69">
        <f>IF(($M73      =0),0,((($O73      -$M73      )/$M73      )*100))</f>
        <v>-0.95380674473077243</v>
      </c>
      <c r="T73" s="68">
        <f>IF(($E71      =0),0,(($P71      /$E71      )*100))</f>
        <v>85.464466504503321</v>
      </c>
      <c r="U73" s="70">
        <f>IF($E71   =0,0,($Q71   /$E71 )*100)</f>
        <v>85.464464313106745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45633000</v>
      </c>
      <c r="C74" s="130">
        <f>SUM(C71:C72)</f>
        <v>0</v>
      </c>
      <c r="D74" s="130"/>
      <c r="E74" s="130">
        <f>$B74      +$C74      +$D74</f>
        <v>45633000</v>
      </c>
      <c r="F74" s="131">
        <f t="shared" ref="F74:O74" si="45">SUM(F71:F72)</f>
        <v>45633000</v>
      </c>
      <c r="G74" s="132">
        <f t="shared" si="45"/>
        <v>39000000</v>
      </c>
      <c r="H74" s="131">
        <f t="shared" si="45"/>
        <v>5012000</v>
      </c>
      <c r="I74" s="132">
        <f t="shared" si="45"/>
        <v>5125967</v>
      </c>
      <c r="J74" s="131">
        <f t="shared" si="45"/>
        <v>4055000</v>
      </c>
      <c r="K74" s="132">
        <f t="shared" si="45"/>
        <v>3872486</v>
      </c>
      <c r="L74" s="131">
        <f t="shared" si="45"/>
        <v>14664000</v>
      </c>
      <c r="M74" s="132">
        <f t="shared" si="45"/>
        <v>15072655</v>
      </c>
      <c r="N74" s="131">
        <f t="shared" si="45"/>
        <v>15269000</v>
      </c>
      <c r="O74" s="132">
        <f t="shared" si="45"/>
        <v>14928891</v>
      </c>
      <c r="P74" s="131">
        <f>$H74      +$J74      +$L74      +$N74</f>
        <v>39000000</v>
      </c>
      <c r="Q74" s="132">
        <f>$I74      +$K74      +$M74      +$O74</f>
        <v>38999999</v>
      </c>
      <c r="R74" s="72">
        <f>IF(($L74      =0),0,((($N74      -$L74      )/$L74      )*100))</f>
        <v>4.1257501363884339</v>
      </c>
      <c r="S74" s="73">
        <f>IF(($M74      =0),0,((($O74      -$M74      )/$M74      )*100))</f>
        <v>-0.95380674473077243</v>
      </c>
      <c r="T74" s="72">
        <f>IF(($E71      =0),0,(($P71      /$E71      )*100))</f>
        <v>85.464466504503321</v>
      </c>
      <c r="U74" s="76">
        <f>IF($E71   =0,0,($Q71   /$E71 )*100)</f>
        <v>85.464464313106745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132410000</v>
      </c>
      <c r="C75" s="130">
        <f>SUM(C9:C16,C19:C25,C28:C31,C34,C37:C41,C44:C54,C57:C60,C63:C67,C71:C72)</f>
        <v>15357000</v>
      </c>
      <c r="D75" s="130"/>
      <c r="E75" s="130">
        <f>$B75      +$C75      +$D75</f>
        <v>147767000</v>
      </c>
      <c r="F75" s="131">
        <f t="shared" ref="F75:O75" si="46">SUM(F9:F16,F19:F25,F28:F31,F34,F37:F41,F44:F54,F57:F60,F63:F67,F71:F72)</f>
        <v>157410000</v>
      </c>
      <c r="G75" s="132">
        <f t="shared" si="46"/>
        <v>82486000</v>
      </c>
      <c r="H75" s="131">
        <f t="shared" si="46"/>
        <v>7688000</v>
      </c>
      <c r="I75" s="132">
        <f t="shared" si="46"/>
        <v>11499144</v>
      </c>
      <c r="J75" s="131">
        <f t="shared" si="46"/>
        <v>10532000</v>
      </c>
      <c r="K75" s="132">
        <f t="shared" si="46"/>
        <v>11089799</v>
      </c>
      <c r="L75" s="131">
        <f t="shared" si="46"/>
        <v>20660000</v>
      </c>
      <c r="M75" s="132">
        <f t="shared" si="46"/>
        <v>21069022</v>
      </c>
      <c r="N75" s="131">
        <f t="shared" si="46"/>
        <v>16503000</v>
      </c>
      <c r="O75" s="132">
        <f t="shared" si="46"/>
        <v>19278673</v>
      </c>
      <c r="P75" s="131">
        <f>$H75      +$J75      +$L75      +$N75</f>
        <v>55383000</v>
      </c>
      <c r="Q75" s="132">
        <f>$I75      +$K75      +$M75      +$O75</f>
        <v>62936638</v>
      </c>
      <c r="R75" s="72">
        <f>IF(($L75      =0),0,((($N75      -$L75      )/$L75      )*100))</f>
        <v>-20.121006776379478</v>
      </c>
      <c r="S75" s="73">
        <f>IF(($M75      =0),0,((($O75      -$M75      )/$M75      )*100))</f>
        <v>-8.4975420311393677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62.144997138657295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70.620897900559925</v>
      </c>
      <c r="V75" s="131">
        <f>SUM(V9:V16,V19:V25,V28:V31,V34,V37:V41,V44:V54,V57:V60,V63:V67,V71:V72)</f>
        <v>3696000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oo9C8f8zT/v7UCUv3bwO67Ld9kbuyu/3DpFKxL3HmcZPbtlGhRA99YSSxGqiXELJGDYTyfQi5mI+hFTq7O1Dw==" saltValue="JZCC9f0DMk3W7Hbk/khJn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220000</v>
      </c>
      <c r="I10" s="120">
        <v>220159</v>
      </c>
      <c r="J10" s="119">
        <v>161000</v>
      </c>
      <c r="K10" s="120">
        <v>198925</v>
      </c>
      <c r="L10" s="119">
        <v>734000</v>
      </c>
      <c r="M10" s="120">
        <v>843022</v>
      </c>
      <c r="N10" s="119">
        <v>319000</v>
      </c>
      <c r="O10" s="120">
        <v>1737894</v>
      </c>
      <c r="P10" s="119">
        <f t="shared" ref="P10:P17" si="1">$H10      +$J10      +$L10      +$N10</f>
        <v>1434000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-56.539509536784735</v>
      </c>
      <c r="S10" s="60">
        <f t="shared" ref="S10:S17" si="4">IF(($M10      =0),0,((($O10      -$M10      )/$M10      )*100))</f>
        <v>106.15049192073278</v>
      </c>
      <c r="T10" s="59">
        <f t="shared" ref="T10:T17" si="5">IF(($E10      =0),0,(($P10      /$E10      )*100))</f>
        <v>47.8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220000</v>
      </c>
      <c r="I17" s="123">
        <f t="shared" si="7"/>
        <v>220159</v>
      </c>
      <c r="J17" s="122">
        <f t="shared" si="7"/>
        <v>161000</v>
      </c>
      <c r="K17" s="123">
        <f t="shared" si="7"/>
        <v>198925</v>
      </c>
      <c r="L17" s="122">
        <f t="shared" si="7"/>
        <v>734000</v>
      </c>
      <c r="M17" s="123">
        <f t="shared" si="7"/>
        <v>843022</v>
      </c>
      <c r="N17" s="122">
        <f t="shared" si="7"/>
        <v>319000</v>
      </c>
      <c r="O17" s="123">
        <f t="shared" si="7"/>
        <v>1737894</v>
      </c>
      <c r="P17" s="122">
        <f t="shared" si="1"/>
        <v>1434000</v>
      </c>
      <c r="Q17" s="123">
        <f t="shared" si="2"/>
        <v>3000000</v>
      </c>
      <c r="R17" s="63">
        <f t="shared" si="3"/>
        <v>-56.539509536784735</v>
      </c>
      <c r="S17" s="64">
        <f t="shared" si="4"/>
        <v>106.15049192073278</v>
      </c>
      <c r="T17" s="63">
        <f>IF((SUM($E9:$E14))=0,0,(P17/(SUM($E9:$E14))*100))</f>
        <v>47.8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9704000</v>
      </c>
      <c r="C23" s="118"/>
      <c r="D23" s="118"/>
      <c r="E23" s="118">
        <f t="shared" si="8"/>
        <v>9704000</v>
      </c>
      <c r="F23" s="119">
        <v>9704000</v>
      </c>
      <c r="G23" s="120">
        <v>9704000</v>
      </c>
      <c r="H23" s="119"/>
      <c r="I23" s="120"/>
      <c r="J23" s="119">
        <v>2437000</v>
      </c>
      <c r="K23" s="120">
        <v>3015902</v>
      </c>
      <c r="L23" s="119">
        <v>1988000</v>
      </c>
      <c r="M23" s="120">
        <v>1277083</v>
      </c>
      <c r="N23" s="119">
        <v>854000</v>
      </c>
      <c r="O23" s="120">
        <v>5411014</v>
      </c>
      <c r="P23" s="119">
        <f t="shared" si="9"/>
        <v>5279000</v>
      </c>
      <c r="Q23" s="120">
        <f t="shared" si="10"/>
        <v>9703999</v>
      </c>
      <c r="R23" s="59">
        <f t="shared" si="11"/>
        <v>-57.04225352112676</v>
      </c>
      <c r="S23" s="60">
        <f t="shared" si="12"/>
        <v>323.70104370663461</v>
      </c>
      <c r="T23" s="59">
        <f t="shared" si="13"/>
        <v>54.400247320692493</v>
      </c>
      <c r="U23" s="61">
        <f t="shared" si="14"/>
        <v>99.999989694971148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9704000</v>
      </c>
      <c r="C26" s="121">
        <f>SUM(C19:C25)</f>
        <v>0</v>
      </c>
      <c r="D26" s="121"/>
      <c r="E26" s="121">
        <f t="shared" si="8"/>
        <v>9704000</v>
      </c>
      <c r="F26" s="122">
        <f t="shared" ref="F26:O26" si="15">SUM(F19:F25)</f>
        <v>9704000</v>
      </c>
      <c r="G26" s="123">
        <f t="shared" si="15"/>
        <v>9704000</v>
      </c>
      <c r="H26" s="122">
        <f t="shared" si="15"/>
        <v>0</v>
      </c>
      <c r="I26" s="123">
        <f t="shared" si="15"/>
        <v>0</v>
      </c>
      <c r="J26" s="122">
        <f t="shared" si="15"/>
        <v>2437000</v>
      </c>
      <c r="K26" s="123">
        <f t="shared" si="15"/>
        <v>3015902</v>
      </c>
      <c r="L26" s="122">
        <f t="shared" si="15"/>
        <v>1988000</v>
      </c>
      <c r="M26" s="123">
        <f t="shared" si="15"/>
        <v>1277083</v>
      </c>
      <c r="N26" s="122">
        <f t="shared" si="15"/>
        <v>854000</v>
      </c>
      <c r="O26" s="123">
        <f t="shared" si="15"/>
        <v>5411014</v>
      </c>
      <c r="P26" s="122">
        <f t="shared" si="9"/>
        <v>5279000</v>
      </c>
      <c r="Q26" s="123">
        <f t="shared" si="10"/>
        <v>9703999</v>
      </c>
      <c r="R26" s="63">
        <f t="shared" si="11"/>
        <v>-57.04225352112676</v>
      </c>
      <c r="S26" s="64">
        <f t="shared" si="12"/>
        <v>323.70104370663461</v>
      </c>
      <c r="T26" s="63">
        <f>IF(($E26-$E21-$E25)   =0,0,($P26   /($E26-$E21-$E25)   )*100)</f>
        <v>54.400247320692493</v>
      </c>
      <c r="U26" s="65">
        <f>IF(($E26-$E21-$E25)   =0,0,($Q26   /($E26-$E21-$E25)   )*100)</f>
        <v>99.999989694971148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3839000</v>
      </c>
      <c r="C34" s="118"/>
      <c r="D34" s="118"/>
      <c r="E34" s="118">
        <f>$B34      +$C34      +$D34</f>
        <v>3839000</v>
      </c>
      <c r="F34" s="119">
        <v>3839000</v>
      </c>
      <c r="G34" s="120">
        <v>3839000</v>
      </c>
      <c r="H34" s="119">
        <v>330000</v>
      </c>
      <c r="I34" s="120"/>
      <c r="J34" s="119">
        <v>703000</v>
      </c>
      <c r="K34" s="120">
        <v>1185330</v>
      </c>
      <c r="L34" s="119">
        <v>1335000</v>
      </c>
      <c r="M34" s="120">
        <v>778831</v>
      </c>
      <c r="N34" s="119">
        <v>1338000</v>
      </c>
      <c r="O34" s="120">
        <v>1489279</v>
      </c>
      <c r="P34" s="119">
        <f>$H34      +$J34      +$L34      +$N34</f>
        <v>3706000</v>
      </c>
      <c r="Q34" s="120">
        <f>$I34      +$K34      +$M34      +$O34</f>
        <v>3453440</v>
      </c>
      <c r="R34" s="59">
        <f>IF(($L34      =0),0,((($N34      -$L34      )/$L34      )*100))</f>
        <v>0.22471910112359553</v>
      </c>
      <c r="S34" s="60">
        <f>IF(($M34      =0),0,((($O34      -$M34      )/$M34      )*100))</f>
        <v>91.219789659117325</v>
      </c>
      <c r="T34" s="59">
        <f>IF(($E34      =0),0,(($P34      /$E34      )*100))</f>
        <v>96.535556134410001</v>
      </c>
      <c r="U34" s="61">
        <f>IF(($E34      =0),0,(($Q34      /$E34      )*100))</f>
        <v>89.956759572805424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3839000</v>
      </c>
      <c r="C35" s="121">
        <f>C34</f>
        <v>0</v>
      </c>
      <c r="D35" s="121"/>
      <c r="E35" s="121">
        <f>$B35      +$C35      +$D35</f>
        <v>3839000</v>
      </c>
      <c r="F35" s="122">
        <f t="shared" ref="F35:O35" si="17">F34</f>
        <v>3839000</v>
      </c>
      <c r="G35" s="123">
        <f t="shared" si="17"/>
        <v>3839000</v>
      </c>
      <c r="H35" s="122">
        <f t="shared" si="17"/>
        <v>330000</v>
      </c>
      <c r="I35" s="123">
        <f t="shared" si="17"/>
        <v>0</v>
      </c>
      <c r="J35" s="122">
        <f t="shared" si="17"/>
        <v>703000</v>
      </c>
      <c r="K35" s="123">
        <f t="shared" si="17"/>
        <v>1185330</v>
      </c>
      <c r="L35" s="122">
        <f t="shared" si="17"/>
        <v>1335000</v>
      </c>
      <c r="M35" s="123">
        <f t="shared" si="17"/>
        <v>778831</v>
      </c>
      <c r="N35" s="122">
        <f t="shared" si="17"/>
        <v>1338000</v>
      </c>
      <c r="O35" s="123">
        <f t="shared" si="17"/>
        <v>1489279</v>
      </c>
      <c r="P35" s="122">
        <f>$H35      +$J35      +$L35      +$N35</f>
        <v>3706000</v>
      </c>
      <c r="Q35" s="123">
        <f>$I35      +$K35      +$M35      +$O35</f>
        <v>3453440</v>
      </c>
      <c r="R35" s="63">
        <f>IF(($L35      =0),0,((($N35      -$L35      )/$L35      )*100))</f>
        <v>0.22471910112359553</v>
      </c>
      <c r="S35" s="64">
        <f>IF(($M35      =0),0,((($O35      -$M35      )/$M35      )*100))</f>
        <v>91.219789659117325</v>
      </c>
      <c r="T35" s="63">
        <f>IF($E35   =0,0,($P35   /$E35   )*100)</f>
        <v>96.535556134410001</v>
      </c>
      <c r="U35" s="65">
        <f>IF($E35   =0,0,($Q35   /$E35   )*100)</f>
        <v>89.956759572805424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4275000</v>
      </c>
      <c r="C37" s="118"/>
      <c r="D37" s="118"/>
      <c r="E37" s="118">
        <f t="shared" ref="E37:E42" si="18">$B37      +$C37      +$D37</f>
        <v>4275000</v>
      </c>
      <c r="F37" s="119">
        <v>4275000</v>
      </c>
      <c r="G37" s="120">
        <v>4275000</v>
      </c>
      <c r="H37" s="119">
        <v>1150000</v>
      </c>
      <c r="I37" s="120"/>
      <c r="J37" s="119">
        <v>1086000</v>
      </c>
      <c r="K37" s="120"/>
      <c r="L37" s="119">
        <v>538000</v>
      </c>
      <c r="M37" s="120"/>
      <c r="N37" s="119"/>
      <c r="O37" s="120"/>
      <c r="P37" s="119">
        <f t="shared" ref="P37:P42" si="19">$H37      +$J37      +$L37      +$N37</f>
        <v>2774000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64.888888888888886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62117000</v>
      </c>
      <c r="C38" s="118">
        <v>-17006000</v>
      </c>
      <c r="D38" s="118"/>
      <c r="E38" s="118">
        <f t="shared" si="18"/>
        <v>45111000</v>
      </c>
      <c r="F38" s="119">
        <v>62117000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66392000</v>
      </c>
      <c r="C42" s="121">
        <f>SUM(C37:C41)</f>
        <v>-17006000</v>
      </c>
      <c r="D42" s="121"/>
      <c r="E42" s="121">
        <f t="shared" si="18"/>
        <v>49386000</v>
      </c>
      <c r="F42" s="122">
        <f t="shared" ref="F42:O42" si="25">SUM(F37:F41)</f>
        <v>66392000</v>
      </c>
      <c r="G42" s="123">
        <f t="shared" si="25"/>
        <v>4275000</v>
      </c>
      <c r="H42" s="122">
        <f t="shared" si="25"/>
        <v>1150000</v>
      </c>
      <c r="I42" s="123">
        <f t="shared" si="25"/>
        <v>0</v>
      </c>
      <c r="J42" s="122">
        <f t="shared" si="25"/>
        <v>1086000</v>
      </c>
      <c r="K42" s="123">
        <f t="shared" si="25"/>
        <v>0</v>
      </c>
      <c r="L42" s="122">
        <f t="shared" si="25"/>
        <v>538000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2774000</v>
      </c>
      <c r="Q42" s="123">
        <f t="shared" si="20"/>
        <v>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64.888888888888886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82935000</v>
      </c>
      <c r="C69" s="130">
        <f>SUM(C9:C16,C19:C25,C28:C31,C34,C37:C41,C44:C54,C57:C60,C63:C67)</f>
        <v>-17006000</v>
      </c>
      <c r="D69" s="130"/>
      <c r="E69" s="130">
        <f t="shared" si="35"/>
        <v>65929000</v>
      </c>
      <c r="F69" s="131">
        <f t="shared" ref="F69:O69" si="43">SUM(F9:F16,F19:F25,F28:F31,F34,F37:F41,F44:F54,F57:F60,F63:F67)</f>
        <v>82935000</v>
      </c>
      <c r="G69" s="132">
        <f t="shared" si="43"/>
        <v>20818000</v>
      </c>
      <c r="H69" s="131">
        <f t="shared" si="43"/>
        <v>1700000</v>
      </c>
      <c r="I69" s="132">
        <f t="shared" si="43"/>
        <v>220159</v>
      </c>
      <c r="J69" s="131">
        <f t="shared" si="43"/>
        <v>4387000</v>
      </c>
      <c r="K69" s="132">
        <f t="shared" si="43"/>
        <v>4400157</v>
      </c>
      <c r="L69" s="131">
        <f t="shared" si="43"/>
        <v>4595000</v>
      </c>
      <c r="M69" s="132">
        <f t="shared" si="43"/>
        <v>2898936</v>
      </c>
      <c r="N69" s="131">
        <f t="shared" si="43"/>
        <v>2511000</v>
      </c>
      <c r="O69" s="132">
        <f t="shared" si="43"/>
        <v>8638187</v>
      </c>
      <c r="P69" s="131">
        <f t="shared" si="36"/>
        <v>13193000</v>
      </c>
      <c r="Q69" s="132">
        <f t="shared" si="37"/>
        <v>16157439</v>
      </c>
      <c r="R69" s="72">
        <f t="shared" si="38"/>
        <v>-45.353645266594121</v>
      </c>
      <c r="S69" s="73">
        <f t="shared" si="39"/>
        <v>197.97784428493765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63.373042559323665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77.612830243058895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45757000</v>
      </c>
      <c r="C71" s="118"/>
      <c r="D71" s="118"/>
      <c r="E71" s="118">
        <f>$B71      +$C71      +$D71</f>
        <v>45757000</v>
      </c>
      <c r="F71" s="119">
        <v>45757000</v>
      </c>
      <c r="G71" s="120">
        <v>45757000</v>
      </c>
      <c r="H71" s="119">
        <v>6573000</v>
      </c>
      <c r="I71" s="120">
        <v>5499497</v>
      </c>
      <c r="J71" s="119">
        <v>12386000</v>
      </c>
      <c r="K71" s="120">
        <v>14683879</v>
      </c>
      <c r="L71" s="119">
        <v>5372000</v>
      </c>
      <c r="M71" s="120">
        <v>5703086</v>
      </c>
      <c r="N71" s="119">
        <v>21426000</v>
      </c>
      <c r="O71" s="120">
        <v>19877448</v>
      </c>
      <c r="P71" s="119">
        <f>$H71      +$J71      +$L71      +$N71</f>
        <v>45757000</v>
      </c>
      <c r="Q71" s="120">
        <f>$I71      +$K71      +$M71      +$O71</f>
        <v>45763910</v>
      </c>
      <c r="R71" s="59">
        <f>IF(($L71      =0),0,((($N71      -$L71      )/$L71      )*100))</f>
        <v>298.84586746090844</v>
      </c>
      <c r="S71" s="60">
        <f>IF(($M71      =0),0,((($O71      -$M71      )/$M71      )*100))</f>
        <v>248.53845795066039</v>
      </c>
      <c r="T71" s="59">
        <f>IF(($E71      =0),0,(($P71      /$E71      )*100))</f>
        <v>100</v>
      </c>
      <c r="U71" s="61">
        <f>IF(($E71      =0),0,(($Q71      /$E71      )*100))</f>
        <v>100.01510151452237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45757000</v>
      </c>
      <c r="C73" s="127">
        <f>SUM(C71:C72)</f>
        <v>0</v>
      </c>
      <c r="D73" s="127"/>
      <c r="E73" s="127">
        <f>$B73      +$C73      +$D73</f>
        <v>45757000</v>
      </c>
      <c r="F73" s="128">
        <f t="shared" ref="F73:O73" si="44">SUM(F71:F72)</f>
        <v>45757000</v>
      </c>
      <c r="G73" s="129">
        <f t="shared" si="44"/>
        <v>45757000</v>
      </c>
      <c r="H73" s="128">
        <f t="shared" si="44"/>
        <v>6573000</v>
      </c>
      <c r="I73" s="129">
        <f t="shared" si="44"/>
        <v>5499497</v>
      </c>
      <c r="J73" s="128">
        <f t="shared" si="44"/>
        <v>12386000</v>
      </c>
      <c r="K73" s="129">
        <f t="shared" si="44"/>
        <v>14683879</v>
      </c>
      <c r="L73" s="128">
        <f t="shared" si="44"/>
        <v>5372000</v>
      </c>
      <c r="M73" s="129">
        <f t="shared" si="44"/>
        <v>5703086</v>
      </c>
      <c r="N73" s="128">
        <f t="shared" si="44"/>
        <v>21426000</v>
      </c>
      <c r="O73" s="129">
        <f t="shared" si="44"/>
        <v>19877448</v>
      </c>
      <c r="P73" s="128">
        <f>$H73      +$J73      +$L73      +$N73</f>
        <v>45757000</v>
      </c>
      <c r="Q73" s="129">
        <f>$I73      +$K73      +$M73      +$O73</f>
        <v>45763910</v>
      </c>
      <c r="R73" s="68">
        <f>IF(($L73      =0),0,((($N73      -$L73      )/$L73      )*100))</f>
        <v>298.84586746090844</v>
      </c>
      <c r="S73" s="69">
        <f>IF(($M73      =0),0,((($O73      -$M73      )/$M73      )*100))</f>
        <v>248.53845795066039</v>
      </c>
      <c r="T73" s="68">
        <f>IF(($E71      =0),0,(($P71      /$E71      )*100))</f>
        <v>100</v>
      </c>
      <c r="U73" s="70">
        <f>IF($E71   =0,0,($Q71   /$E71 )*100)</f>
        <v>100.01510151452237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45757000</v>
      </c>
      <c r="C74" s="130">
        <f>SUM(C71:C72)</f>
        <v>0</v>
      </c>
      <c r="D74" s="130"/>
      <c r="E74" s="130">
        <f>$B74      +$C74      +$D74</f>
        <v>45757000</v>
      </c>
      <c r="F74" s="131">
        <f t="shared" ref="F74:O74" si="45">SUM(F71:F72)</f>
        <v>45757000</v>
      </c>
      <c r="G74" s="132">
        <f t="shared" si="45"/>
        <v>45757000</v>
      </c>
      <c r="H74" s="131">
        <f t="shared" si="45"/>
        <v>6573000</v>
      </c>
      <c r="I74" s="132">
        <f t="shared" si="45"/>
        <v>5499497</v>
      </c>
      <c r="J74" s="131">
        <f t="shared" si="45"/>
        <v>12386000</v>
      </c>
      <c r="K74" s="132">
        <f t="shared" si="45"/>
        <v>14683879</v>
      </c>
      <c r="L74" s="131">
        <f t="shared" si="45"/>
        <v>5372000</v>
      </c>
      <c r="M74" s="132">
        <f t="shared" si="45"/>
        <v>5703086</v>
      </c>
      <c r="N74" s="131">
        <f t="shared" si="45"/>
        <v>21426000</v>
      </c>
      <c r="O74" s="132">
        <f t="shared" si="45"/>
        <v>19877448</v>
      </c>
      <c r="P74" s="131">
        <f>$H74      +$J74      +$L74      +$N74</f>
        <v>45757000</v>
      </c>
      <c r="Q74" s="132">
        <f>$I74      +$K74      +$M74      +$O74</f>
        <v>45763910</v>
      </c>
      <c r="R74" s="72">
        <f>IF(($L74      =0),0,((($N74      -$L74      )/$L74      )*100))</f>
        <v>298.84586746090844</v>
      </c>
      <c r="S74" s="73">
        <f>IF(($M74      =0),0,((($O74      -$M74      )/$M74      )*100))</f>
        <v>248.53845795066039</v>
      </c>
      <c r="T74" s="72">
        <f>IF(($E71      =0),0,(($P71      /$E71      )*100))</f>
        <v>100</v>
      </c>
      <c r="U74" s="76">
        <f>IF($E71   =0,0,($Q71   /$E71 )*100)</f>
        <v>100.01510151452237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128692000</v>
      </c>
      <c r="C75" s="130">
        <f>SUM(C9:C16,C19:C25,C28:C31,C34,C37:C41,C44:C54,C57:C60,C63:C67,C71:C72)</f>
        <v>-17006000</v>
      </c>
      <c r="D75" s="130"/>
      <c r="E75" s="130">
        <f>$B75      +$C75      +$D75</f>
        <v>111686000</v>
      </c>
      <c r="F75" s="131">
        <f t="shared" ref="F75:O75" si="46">SUM(F9:F16,F19:F25,F28:F31,F34,F37:F41,F44:F54,F57:F60,F63:F67,F71:F72)</f>
        <v>128692000</v>
      </c>
      <c r="G75" s="132">
        <f t="shared" si="46"/>
        <v>66575000</v>
      </c>
      <c r="H75" s="131">
        <f t="shared" si="46"/>
        <v>8273000</v>
      </c>
      <c r="I75" s="132">
        <f t="shared" si="46"/>
        <v>5719656</v>
      </c>
      <c r="J75" s="131">
        <f t="shared" si="46"/>
        <v>16773000</v>
      </c>
      <c r="K75" s="132">
        <f t="shared" si="46"/>
        <v>19084036</v>
      </c>
      <c r="L75" s="131">
        <f t="shared" si="46"/>
        <v>9967000</v>
      </c>
      <c r="M75" s="132">
        <f t="shared" si="46"/>
        <v>8602022</v>
      </c>
      <c r="N75" s="131">
        <f t="shared" si="46"/>
        <v>23937000</v>
      </c>
      <c r="O75" s="132">
        <f t="shared" si="46"/>
        <v>28515635</v>
      </c>
      <c r="P75" s="131">
        <f>$H75      +$J75      +$L75      +$N75</f>
        <v>58950000</v>
      </c>
      <c r="Q75" s="132">
        <f>$I75      +$K75      +$M75      +$O75</f>
        <v>61921349</v>
      </c>
      <c r="R75" s="72">
        <f>IF(($L75      =0),0,((($N75      -$L75      )/$L75      )*100))</f>
        <v>140.16253637002109</v>
      </c>
      <c r="S75" s="73">
        <f>IF(($M75      =0),0,((($O75      -$M75      )/$M75      )*100))</f>
        <v>231.49921030194994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88.546751783702589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93.009912129177621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RCG6WIP09wDrTKvgUgMXshbcoHlvuNqdj9qxCpnVzLAUwCFd0voa+06F55MTntMMJ6RmKwLWoeSMqbXrInE3Q==" saltValue="d9trqi12LTfl6FWtDWoP2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135000</v>
      </c>
      <c r="I10" s="120">
        <v>134724</v>
      </c>
      <c r="J10" s="119">
        <v>1394000</v>
      </c>
      <c r="K10" s="120">
        <v>1394780</v>
      </c>
      <c r="L10" s="119">
        <v>130000</v>
      </c>
      <c r="M10" s="120">
        <v>114299</v>
      </c>
      <c r="N10" s="119">
        <v>37000</v>
      </c>
      <c r="O10" s="120">
        <v>356198</v>
      </c>
      <c r="P10" s="119">
        <f t="shared" ref="P10:P17" si="1">$H10      +$J10      +$L10      +$N10</f>
        <v>1696000</v>
      </c>
      <c r="Q10" s="120">
        <f t="shared" ref="Q10:Q17" si="2">$I10      +$K10      +$M10      +$O10</f>
        <v>2000001</v>
      </c>
      <c r="R10" s="59">
        <f t="shared" ref="R10:R17" si="3">IF(($L10      =0),0,((($N10      -$L10      )/$L10      )*100))</f>
        <v>-71.538461538461533</v>
      </c>
      <c r="S10" s="60">
        <f t="shared" ref="S10:S17" si="4">IF(($M10      =0),0,((($O10      -$M10      )/$M10      )*100))</f>
        <v>211.63702219616968</v>
      </c>
      <c r="T10" s="59">
        <f t="shared" ref="T10:T17" si="5">IF(($E10      =0),0,(($P10      /$E10      )*100))</f>
        <v>84.8</v>
      </c>
      <c r="U10" s="61">
        <f t="shared" ref="U10:U17" si="6">IF(($E10      =0),0,(($Q10      /$E10      )*100))</f>
        <v>100.00005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135000</v>
      </c>
      <c r="I17" s="123">
        <f t="shared" si="7"/>
        <v>134724</v>
      </c>
      <c r="J17" s="122">
        <f t="shared" si="7"/>
        <v>1394000</v>
      </c>
      <c r="K17" s="123">
        <f t="shared" si="7"/>
        <v>1394780</v>
      </c>
      <c r="L17" s="122">
        <f t="shared" si="7"/>
        <v>130000</v>
      </c>
      <c r="M17" s="123">
        <f t="shared" si="7"/>
        <v>114299</v>
      </c>
      <c r="N17" s="122">
        <f t="shared" si="7"/>
        <v>37000</v>
      </c>
      <c r="O17" s="123">
        <f t="shared" si="7"/>
        <v>356198</v>
      </c>
      <c r="P17" s="122">
        <f t="shared" si="1"/>
        <v>1696000</v>
      </c>
      <c r="Q17" s="123">
        <f t="shared" si="2"/>
        <v>2000001</v>
      </c>
      <c r="R17" s="63">
        <f t="shared" si="3"/>
        <v>-71.538461538461533</v>
      </c>
      <c r="S17" s="64">
        <f t="shared" si="4"/>
        <v>211.63702219616968</v>
      </c>
      <c r="T17" s="63">
        <f>IF((SUM($E9:$E14))=0,0,(P17/(SUM($E9:$E14))*100))</f>
        <v>84.8</v>
      </c>
      <c r="U17" s="65">
        <f>IF((SUM($E9:$E14))=0,0,(Q17/(SUM($E9:$E14))*100))</f>
        <v>100.00005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17598000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17598000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2059000</v>
      </c>
      <c r="C34" s="118"/>
      <c r="D34" s="118"/>
      <c r="E34" s="118">
        <f>$B34      +$C34      +$D34</f>
        <v>2059000</v>
      </c>
      <c r="F34" s="119">
        <v>2059000</v>
      </c>
      <c r="G34" s="120">
        <v>2059000</v>
      </c>
      <c r="H34" s="119">
        <v>515000</v>
      </c>
      <c r="I34" s="120">
        <v>889246</v>
      </c>
      <c r="J34" s="119">
        <v>908000</v>
      </c>
      <c r="K34" s="120">
        <v>1345716</v>
      </c>
      <c r="L34" s="119"/>
      <c r="M34" s="120">
        <v>-175963</v>
      </c>
      <c r="N34" s="119"/>
      <c r="O34" s="120"/>
      <c r="P34" s="119">
        <f>$H34      +$J34      +$L34      +$N34</f>
        <v>1423000</v>
      </c>
      <c r="Q34" s="120">
        <f>$I34      +$K34      +$M34      +$O34</f>
        <v>2058999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69.111219038368148</v>
      </c>
      <c r="U34" s="61">
        <f>IF(($E34      =0),0,(($Q34      /$E34      )*100))</f>
        <v>99.999951432734335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2059000</v>
      </c>
      <c r="C35" s="121">
        <f>C34</f>
        <v>0</v>
      </c>
      <c r="D35" s="121"/>
      <c r="E35" s="121">
        <f>$B35      +$C35      +$D35</f>
        <v>2059000</v>
      </c>
      <c r="F35" s="122">
        <f t="shared" ref="F35:O35" si="17">F34</f>
        <v>2059000</v>
      </c>
      <c r="G35" s="123">
        <f t="shared" si="17"/>
        <v>2059000</v>
      </c>
      <c r="H35" s="122">
        <f t="shared" si="17"/>
        <v>515000</v>
      </c>
      <c r="I35" s="123">
        <f t="shared" si="17"/>
        <v>889246</v>
      </c>
      <c r="J35" s="122">
        <f t="shared" si="17"/>
        <v>908000</v>
      </c>
      <c r="K35" s="123">
        <f t="shared" si="17"/>
        <v>1345716</v>
      </c>
      <c r="L35" s="122">
        <f t="shared" si="17"/>
        <v>0</v>
      </c>
      <c r="M35" s="123">
        <f t="shared" si="17"/>
        <v>-175963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1423000</v>
      </c>
      <c r="Q35" s="123">
        <f>$I35      +$K35      +$M35      +$O35</f>
        <v>2058999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69.111219038368148</v>
      </c>
      <c r="U35" s="65">
        <f>IF($E35   =0,0,($Q35   /$E35   )*100)</f>
        <v>99.999951432734335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2850000</v>
      </c>
      <c r="C37" s="118"/>
      <c r="D37" s="118"/>
      <c r="E37" s="118">
        <f t="shared" ref="E37:E42" si="18">$B37      +$C37      +$D37</f>
        <v>2850000</v>
      </c>
      <c r="F37" s="119">
        <v>2850000</v>
      </c>
      <c r="G37" s="120">
        <v>1853000</v>
      </c>
      <c r="H37" s="119"/>
      <c r="I37" s="120"/>
      <c r="J37" s="119">
        <v>1812000</v>
      </c>
      <c r="K37" s="120"/>
      <c r="L37" s="119">
        <v>41000</v>
      </c>
      <c r="M37" s="120"/>
      <c r="N37" s="119"/>
      <c r="O37" s="120"/>
      <c r="P37" s="119">
        <f t="shared" ref="P37:P42" si="19">$H37      +$J37      +$L37      +$N37</f>
        <v>1853000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65.017543859649123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744000</v>
      </c>
      <c r="C38" s="118">
        <v>5316000</v>
      </c>
      <c r="D38" s="118"/>
      <c r="E38" s="118">
        <f t="shared" si="18"/>
        <v>6060000</v>
      </c>
      <c r="F38" s="119">
        <v>744000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3594000</v>
      </c>
      <c r="C42" s="121">
        <f>SUM(C37:C41)</f>
        <v>5316000</v>
      </c>
      <c r="D42" s="121"/>
      <c r="E42" s="121">
        <f t="shared" si="18"/>
        <v>8910000</v>
      </c>
      <c r="F42" s="122">
        <f t="shared" ref="F42:O42" si="25">SUM(F37:F41)</f>
        <v>3594000</v>
      </c>
      <c r="G42" s="123">
        <f t="shared" si="25"/>
        <v>1853000</v>
      </c>
      <c r="H42" s="122">
        <f t="shared" si="25"/>
        <v>0</v>
      </c>
      <c r="I42" s="123">
        <f t="shared" si="25"/>
        <v>0</v>
      </c>
      <c r="J42" s="122">
        <f t="shared" si="25"/>
        <v>1812000</v>
      </c>
      <c r="K42" s="123">
        <f t="shared" si="25"/>
        <v>0</v>
      </c>
      <c r="L42" s="122">
        <f t="shared" si="25"/>
        <v>41000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1853000</v>
      </c>
      <c r="Q42" s="123">
        <f t="shared" si="20"/>
        <v>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65.017543859649123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7653000</v>
      </c>
      <c r="C69" s="130">
        <f>SUM(C9:C16,C19:C25,C28:C31,C34,C37:C41,C44:C54,C57:C60,C63:C67)</f>
        <v>5316000</v>
      </c>
      <c r="D69" s="130"/>
      <c r="E69" s="130">
        <f t="shared" si="35"/>
        <v>12969000</v>
      </c>
      <c r="F69" s="131">
        <f t="shared" ref="F69:O69" si="43">SUM(F9:F16,F19:F25,F28:F31,F34,F37:F41,F44:F54,F57:F60,F63:F67)</f>
        <v>7653000</v>
      </c>
      <c r="G69" s="132">
        <f t="shared" si="43"/>
        <v>5912000</v>
      </c>
      <c r="H69" s="131">
        <f t="shared" si="43"/>
        <v>650000</v>
      </c>
      <c r="I69" s="132">
        <f t="shared" si="43"/>
        <v>1023970</v>
      </c>
      <c r="J69" s="131">
        <f t="shared" si="43"/>
        <v>4114000</v>
      </c>
      <c r="K69" s="132">
        <f t="shared" si="43"/>
        <v>2740496</v>
      </c>
      <c r="L69" s="131">
        <f t="shared" si="43"/>
        <v>171000</v>
      </c>
      <c r="M69" s="132">
        <f t="shared" si="43"/>
        <v>-61664</v>
      </c>
      <c r="N69" s="131">
        <f t="shared" si="43"/>
        <v>37000</v>
      </c>
      <c r="O69" s="132">
        <f t="shared" si="43"/>
        <v>356198</v>
      </c>
      <c r="P69" s="131">
        <f t="shared" si="36"/>
        <v>4972000</v>
      </c>
      <c r="Q69" s="132">
        <f t="shared" si="37"/>
        <v>4059000</v>
      </c>
      <c r="R69" s="72">
        <f t="shared" si="38"/>
        <v>-78.362573099415201</v>
      </c>
      <c r="S69" s="73">
        <f t="shared" si="39"/>
        <v>-677.64335755059676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71.964104790852517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58.749457229700383</v>
      </c>
      <c r="V69" s="131">
        <f>SUM(V9:V16,V19:V25,V28:V31,V34,V37:V41,V44:V54,V57:V60,V63:V67)</f>
        <v>17598000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38656000</v>
      </c>
      <c r="C71" s="118"/>
      <c r="D71" s="118"/>
      <c r="E71" s="118">
        <f>$B71      +$C71      +$D71</f>
        <v>38656000</v>
      </c>
      <c r="F71" s="119">
        <v>38656000</v>
      </c>
      <c r="G71" s="120">
        <v>38656000</v>
      </c>
      <c r="H71" s="119">
        <v>6643000</v>
      </c>
      <c r="I71" s="120">
        <v>7531896</v>
      </c>
      <c r="J71" s="119">
        <v>15911000</v>
      </c>
      <c r="K71" s="120">
        <v>14113774</v>
      </c>
      <c r="L71" s="119">
        <v>9210000</v>
      </c>
      <c r="M71" s="120">
        <v>4843932</v>
      </c>
      <c r="N71" s="119">
        <v>6891000</v>
      </c>
      <c r="O71" s="120">
        <v>12166399</v>
      </c>
      <c r="P71" s="119">
        <f>$H71      +$J71      +$L71      +$N71</f>
        <v>38655000</v>
      </c>
      <c r="Q71" s="120">
        <f>$I71      +$K71      +$M71      +$O71</f>
        <v>38656001</v>
      </c>
      <c r="R71" s="59">
        <f>IF(($L71      =0),0,((($N71      -$L71      )/$L71      )*100))</f>
        <v>-25.179153094462542</v>
      </c>
      <c r="S71" s="60">
        <f>IF(($M71      =0),0,((($O71      -$M71      )/$M71      )*100))</f>
        <v>151.16783224867731</v>
      </c>
      <c r="T71" s="59">
        <f>IF(($E71      =0),0,(($P71      /$E71      )*100))</f>
        <v>99.997413079470192</v>
      </c>
      <c r="U71" s="61">
        <f>IF(($E71      =0),0,(($Q71      /$E71      )*100))</f>
        <v>100.00000258692052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38656000</v>
      </c>
      <c r="C73" s="127">
        <f>SUM(C71:C72)</f>
        <v>0</v>
      </c>
      <c r="D73" s="127"/>
      <c r="E73" s="127">
        <f>$B73      +$C73      +$D73</f>
        <v>38656000</v>
      </c>
      <c r="F73" s="128">
        <f t="shared" ref="F73:O73" si="44">SUM(F71:F72)</f>
        <v>38656000</v>
      </c>
      <c r="G73" s="129">
        <f t="shared" si="44"/>
        <v>38656000</v>
      </c>
      <c r="H73" s="128">
        <f t="shared" si="44"/>
        <v>6643000</v>
      </c>
      <c r="I73" s="129">
        <f t="shared" si="44"/>
        <v>7531896</v>
      </c>
      <c r="J73" s="128">
        <f t="shared" si="44"/>
        <v>15911000</v>
      </c>
      <c r="K73" s="129">
        <f t="shared" si="44"/>
        <v>14113774</v>
      </c>
      <c r="L73" s="128">
        <f t="shared" si="44"/>
        <v>9210000</v>
      </c>
      <c r="M73" s="129">
        <f t="shared" si="44"/>
        <v>4843932</v>
      </c>
      <c r="N73" s="128">
        <f t="shared" si="44"/>
        <v>6891000</v>
      </c>
      <c r="O73" s="129">
        <f t="shared" si="44"/>
        <v>12166399</v>
      </c>
      <c r="P73" s="128">
        <f>$H73      +$J73      +$L73      +$N73</f>
        <v>38655000</v>
      </c>
      <c r="Q73" s="129">
        <f>$I73      +$K73      +$M73      +$O73</f>
        <v>38656001</v>
      </c>
      <c r="R73" s="68">
        <f>IF(($L73      =0),0,((($N73      -$L73      )/$L73      )*100))</f>
        <v>-25.179153094462542</v>
      </c>
      <c r="S73" s="69">
        <f>IF(($M73      =0),0,((($O73      -$M73      )/$M73      )*100))</f>
        <v>151.16783224867731</v>
      </c>
      <c r="T73" s="68">
        <f>IF(($E71      =0),0,(($P71      /$E71      )*100))</f>
        <v>99.997413079470192</v>
      </c>
      <c r="U73" s="70">
        <f>IF($E71   =0,0,($Q71   /$E71 )*100)</f>
        <v>100.00000258692052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38656000</v>
      </c>
      <c r="C74" s="130">
        <f>SUM(C71:C72)</f>
        <v>0</v>
      </c>
      <c r="D74" s="130"/>
      <c r="E74" s="130">
        <f>$B74      +$C74      +$D74</f>
        <v>38656000</v>
      </c>
      <c r="F74" s="131">
        <f t="shared" ref="F74:O74" si="45">SUM(F71:F72)</f>
        <v>38656000</v>
      </c>
      <c r="G74" s="132">
        <f t="shared" si="45"/>
        <v>38656000</v>
      </c>
      <c r="H74" s="131">
        <f t="shared" si="45"/>
        <v>6643000</v>
      </c>
      <c r="I74" s="132">
        <f t="shared" si="45"/>
        <v>7531896</v>
      </c>
      <c r="J74" s="131">
        <f t="shared" si="45"/>
        <v>15911000</v>
      </c>
      <c r="K74" s="132">
        <f t="shared" si="45"/>
        <v>14113774</v>
      </c>
      <c r="L74" s="131">
        <f t="shared" si="45"/>
        <v>9210000</v>
      </c>
      <c r="M74" s="132">
        <f t="shared" si="45"/>
        <v>4843932</v>
      </c>
      <c r="N74" s="131">
        <f t="shared" si="45"/>
        <v>6891000</v>
      </c>
      <c r="O74" s="132">
        <f t="shared" si="45"/>
        <v>12166399</v>
      </c>
      <c r="P74" s="131">
        <f>$H74      +$J74      +$L74      +$N74</f>
        <v>38655000</v>
      </c>
      <c r="Q74" s="132">
        <f>$I74      +$K74      +$M74      +$O74</f>
        <v>38656001</v>
      </c>
      <c r="R74" s="72">
        <f>IF(($L74      =0),0,((($N74      -$L74      )/$L74      )*100))</f>
        <v>-25.179153094462542</v>
      </c>
      <c r="S74" s="73">
        <f>IF(($M74      =0),0,((($O74      -$M74      )/$M74      )*100))</f>
        <v>151.16783224867731</v>
      </c>
      <c r="T74" s="72">
        <f>IF(($E71      =0),0,(($P71      /$E71      )*100))</f>
        <v>99.997413079470192</v>
      </c>
      <c r="U74" s="76">
        <f>IF($E71   =0,0,($Q71   /$E71 )*100)</f>
        <v>100.00000258692052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46309000</v>
      </c>
      <c r="C75" s="130">
        <f>SUM(C9:C16,C19:C25,C28:C31,C34,C37:C41,C44:C54,C57:C60,C63:C67,C71:C72)</f>
        <v>5316000</v>
      </c>
      <c r="D75" s="130"/>
      <c r="E75" s="130">
        <f>$B75      +$C75      +$D75</f>
        <v>51625000</v>
      </c>
      <c r="F75" s="131">
        <f t="shared" ref="F75:O75" si="46">SUM(F9:F16,F19:F25,F28:F31,F34,F37:F41,F44:F54,F57:F60,F63:F67,F71:F72)</f>
        <v>46309000</v>
      </c>
      <c r="G75" s="132">
        <f t="shared" si="46"/>
        <v>44568000</v>
      </c>
      <c r="H75" s="131">
        <f t="shared" si="46"/>
        <v>7293000</v>
      </c>
      <c r="I75" s="132">
        <f t="shared" si="46"/>
        <v>8555866</v>
      </c>
      <c r="J75" s="131">
        <f t="shared" si="46"/>
        <v>20025000</v>
      </c>
      <c r="K75" s="132">
        <f t="shared" si="46"/>
        <v>16854270</v>
      </c>
      <c r="L75" s="131">
        <f t="shared" si="46"/>
        <v>9381000</v>
      </c>
      <c r="M75" s="132">
        <f t="shared" si="46"/>
        <v>4782268</v>
      </c>
      <c r="N75" s="131">
        <f t="shared" si="46"/>
        <v>6928000</v>
      </c>
      <c r="O75" s="132">
        <f t="shared" si="46"/>
        <v>12522597</v>
      </c>
      <c r="P75" s="131">
        <f>$H75      +$J75      +$L75      +$N75</f>
        <v>43627000</v>
      </c>
      <c r="Q75" s="132">
        <f>$I75      +$K75      +$M75      +$O75</f>
        <v>42715001</v>
      </c>
      <c r="R75" s="72">
        <f>IF(($L75      =0),0,((($N75      -$L75      )/$L75      )*100))</f>
        <v>-26.148598230465836</v>
      </c>
      <c r="S75" s="73">
        <f>IF(($M75      =0),0,((($O75      -$M75      )/$M75      )*100))</f>
        <v>161.85477267271514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95.746735432898049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93.745201360693514</v>
      </c>
      <c r="V75" s="131">
        <f>SUM(V9:V16,V19:V25,V28:V31,V34,V37:V41,V44:V54,V57:V60,V63:V67,V71:V72)</f>
        <v>17598000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8tKMQ6ruskqQe2JXeqb2FEl5843fzg0fQuFRxWWEZeN3127VhXEGMX275caChxHLJ8bzAeVhPbrK3KxRjns5g==" saltValue="9LGe2JNhETudtC+Pd0lAq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2700000</v>
      </c>
      <c r="C10" s="118"/>
      <c r="D10" s="118"/>
      <c r="E10" s="118">
        <f t="shared" ref="E10:E17" si="0">$B10      +$C10      +$D10</f>
        <v>2700000</v>
      </c>
      <c r="F10" s="119">
        <v>2700000</v>
      </c>
      <c r="G10" s="120">
        <v>2700000</v>
      </c>
      <c r="H10" s="119">
        <v>567000</v>
      </c>
      <c r="I10" s="120">
        <v>610953</v>
      </c>
      <c r="J10" s="119">
        <v>1067000</v>
      </c>
      <c r="K10" s="120">
        <v>1018784</v>
      </c>
      <c r="L10" s="119"/>
      <c r="M10" s="120">
        <v>742704</v>
      </c>
      <c r="N10" s="119"/>
      <c r="O10" s="120">
        <v>327557</v>
      </c>
      <c r="P10" s="119">
        <f t="shared" ref="P10:P17" si="1">$H10      +$J10      +$L10      +$N10</f>
        <v>1634000</v>
      </c>
      <c r="Q10" s="120">
        <f t="shared" ref="Q10:Q17" si="2">$I10      +$K10      +$M10      +$O10</f>
        <v>2699998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-55.896696395872382</v>
      </c>
      <c r="T10" s="59">
        <f t="shared" ref="T10:T17" si="5">IF(($E10      =0),0,(($P10      /$E10      )*100))</f>
        <v>60.518518518518519</v>
      </c>
      <c r="U10" s="61">
        <f t="shared" ref="U10:U17" si="6">IF(($E10      =0),0,(($Q10      /$E10      )*100))</f>
        <v>99.999925925925922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2700000</v>
      </c>
      <c r="C17" s="121">
        <f>SUM(C9:C16)</f>
        <v>0</v>
      </c>
      <c r="D17" s="121"/>
      <c r="E17" s="121">
        <f t="shared" si="0"/>
        <v>2700000</v>
      </c>
      <c r="F17" s="122">
        <f t="shared" ref="F17:O17" si="7">SUM(F9:F16)</f>
        <v>2700000</v>
      </c>
      <c r="G17" s="123">
        <f t="shared" si="7"/>
        <v>2700000</v>
      </c>
      <c r="H17" s="122">
        <f t="shared" si="7"/>
        <v>567000</v>
      </c>
      <c r="I17" s="123">
        <f t="shared" si="7"/>
        <v>610953</v>
      </c>
      <c r="J17" s="122">
        <f t="shared" si="7"/>
        <v>1067000</v>
      </c>
      <c r="K17" s="123">
        <f t="shared" si="7"/>
        <v>1018784</v>
      </c>
      <c r="L17" s="122">
        <f t="shared" si="7"/>
        <v>0</v>
      </c>
      <c r="M17" s="123">
        <f t="shared" si="7"/>
        <v>742704</v>
      </c>
      <c r="N17" s="122">
        <f t="shared" si="7"/>
        <v>0</v>
      </c>
      <c r="O17" s="123">
        <f t="shared" si="7"/>
        <v>327557</v>
      </c>
      <c r="P17" s="122">
        <f t="shared" si="1"/>
        <v>1634000</v>
      </c>
      <c r="Q17" s="123">
        <f t="shared" si="2"/>
        <v>2699998</v>
      </c>
      <c r="R17" s="63">
        <f t="shared" si="3"/>
        <v>0</v>
      </c>
      <c r="S17" s="64">
        <f t="shared" si="4"/>
        <v>-55.896696395872382</v>
      </c>
      <c r="T17" s="63">
        <f>IF((SUM($E9:$E14))=0,0,(P17/(SUM($E9:$E14))*100))</f>
        <v>60.518518518518519</v>
      </c>
      <c r="U17" s="65">
        <f>IF((SUM($E9:$E14))=0,0,(Q17/(SUM($E9:$E14))*100))</f>
        <v>99.999925925925922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13500000</v>
      </c>
      <c r="C22" s="118"/>
      <c r="D22" s="118"/>
      <c r="E22" s="118">
        <f t="shared" si="8"/>
        <v>13500000</v>
      </c>
      <c r="F22" s="119">
        <v>13500000</v>
      </c>
      <c r="G22" s="120">
        <v>13500000</v>
      </c>
      <c r="H22" s="119"/>
      <c r="I22" s="120"/>
      <c r="J22" s="119">
        <v>843000</v>
      </c>
      <c r="K22" s="120"/>
      <c r="L22" s="119"/>
      <c r="M22" s="120"/>
      <c r="N22" s="119"/>
      <c r="O22" s="120">
        <v>2296539</v>
      </c>
      <c r="P22" s="119">
        <f t="shared" si="9"/>
        <v>843000</v>
      </c>
      <c r="Q22" s="120">
        <f t="shared" si="10"/>
        <v>2296539</v>
      </c>
      <c r="R22" s="59">
        <f t="shared" si="11"/>
        <v>0</v>
      </c>
      <c r="S22" s="60">
        <f t="shared" si="12"/>
        <v>0</v>
      </c>
      <c r="T22" s="59">
        <f t="shared" si="13"/>
        <v>6.2444444444444445</v>
      </c>
      <c r="U22" s="61">
        <f t="shared" si="14"/>
        <v>17.011399999999998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27000000</v>
      </c>
      <c r="D23" s="118"/>
      <c r="E23" s="118">
        <f t="shared" si="8"/>
        <v>27000000</v>
      </c>
      <c r="F23" s="119">
        <v>27000000</v>
      </c>
      <c r="G23" s="120">
        <v>27000000</v>
      </c>
      <c r="H23" s="119"/>
      <c r="I23" s="120"/>
      <c r="J23" s="119"/>
      <c r="K23" s="120"/>
      <c r="L23" s="119"/>
      <c r="M23" s="120"/>
      <c r="N23" s="119"/>
      <c r="O23" s="120">
        <v>11546248</v>
      </c>
      <c r="P23" s="119">
        <f t="shared" si="9"/>
        <v>0</v>
      </c>
      <c r="Q23" s="120">
        <f t="shared" si="10"/>
        <v>11546248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42.763881481481484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13500000</v>
      </c>
      <c r="C26" s="121">
        <f>SUM(C19:C25)</f>
        <v>27000000</v>
      </c>
      <c r="D26" s="121"/>
      <c r="E26" s="121">
        <f t="shared" si="8"/>
        <v>40500000</v>
      </c>
      <c r="F26" s="122">
        <f t="shared" ref="F26:O26" si="15">SUM(F19:F25)</f>
        <v>40500000</v>
      </c>
      <c r="G26" s="123">
        <f t="shared" si="15"/>
        <v>40500000</v>
      </c>
      <c r="H26" s="122">
        <f t="shared" si="15"/>
        <v>0</v>
      </c>
      <c r="I26" s="123">
        <f t="shared" si="15"/>
        <v>0</v>
      </c>
      <c r="J26" s="122">
        <f t="shared" si="15"/>
        <v>843000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13842787</v>
      </c>
      <c r="P26" s="122">
        <f t="shared" si="9"/>
        <v>843000</v>
      </c>
      <c r="Q26" s="123">
        <f t="shared" si="10"/>
        <v>13842787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2.0814814814814815</v>
      </c>
      <c r="U26" s="65">
        <f>IF(($E26-$E21-$E25)   =0,0,($Q26   /($E26-$E21-$E25)   )*100)</f>
        <v>34.179720987654321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2042000</v>
      </c>
      <c r="C34" s="118"/>
      <c r="D34" s="118"/>
      <c r="E34" s="118">
        <f>$B34      +$C34      +$D34</f>
        <v>2042000</v>
      </c>
      <c r="F34" s="119">
        <v>2042000</v>
      </c>
      <c r="G34" s="120">
        <v>2042000</v>
      </c>
      <c r="H34" s="119">
        <v>511000</v>
      </c>
      <c r="I34" s="120">
        <v>1169367</v>
      </c>
      <c r="J34" s="119">
        <v>295000</v>
      </c>
      <c r="K34" s="120">
        <v>617793</v>
      </c>
      <c r="L34" s="119">
        <v>254000</v>
      </c>
      <c r="M34" s="120">
        <v>254820</v>
      </c>
      <c r="N34" s="119"/>
      <c r="O34" s="120">
        <v>20</v>
      </c>
      <c r="P34" s="119">
        <f>$H34      +$J34      +$L34      +$N34</f>
        <v>1060000</v>
      </c>
      <c r="Q34" s="120">
        <f>$I34      +$K34      +$M34      +$O34</f>
        <v>2042000</v>
      </c>
      <c r="R34" s="59">
        <f>IF(($L34      =0),0,((($N34      -$L34      )/$L34      )*100))</f>
        <v>-100</v>
      </c>
      <c r="S34" s="60">
        <f>IF(($M34      =0),0,((($O34      -$M34      )/$M34      )*100))</f>
        <v>-99.992151322502153</v>
      </c>
      <c r="T34" s="59">
        <f>IF(($E34      =0),0,(($P34      /$E34      )*100))</f>
        <v>51.909892262487759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2042000</v>
      </c>
      <c r="C35" s="121">
        <f>C34</f>
        <v>0</v>
      </c>
      <c r="D35" s="121"/>
      <c r="E35" s="121">
        <f>$B35      +$C35      +$D35</f>
        <v>2042000</v>
      </c>
      <c r="F35" s="122">
        <f t="shared" ref="F35:O35" si="17">F34</f>
        <v>2042000</v>
      </c>
      <c r="G35" s="123">
        <f t="shared" si="17"/>
        <v>2042000</v>
      </c>
      <c r="H35" s="122">
        <f t="shared" si="17"/>
        <v>511000</v>
      </c>
      <c r="I35" s="123">
        <f t="shared" si="17"/>
        <v>1169367</v>
      </c>
      <c r="J35" s="122">
        <f t="shared" si="17"/>
        <v>295000</v>
      </c>
      <c r="K35" s="123">
        <f t="shared" si="17"/>
        <v>617793</v>
      </c>
      <c r="L35" s="122">
        <f t="shared" si="17"/>
        <v>254000</v>
      </c>
      <c r="M35" s="123">
        <f t="shared" si="17"/>
        <v>254820</v>
      </c>
      <c r="N35" s="122">
        <f t="shared" si="17"/>
        <v>0</v>
      </c>
      <c r="O35" s="123">
        <f t="shared" si="17"/>
        <v>20</v>
      </c>
      <c r="P35" s="122">
        <f>$H35      +$J35      +$L35      +$N35</f>
        <v>1060000</v>
      </c>
      <c r="Q35" s="123">
        <f>$I35      +$K35      +$M35      +$O35</f>
        <v>2042000</v>
      </c>
      <c r="R35" s="63">
        <f>IF(($L35      =0),0,((($N35      -$L35      )/$L35      )*100))</f>
        <v>-100</v>
      </c>
      <c r="S35" s="64">
        <f>IF(($M35      =0),0,((($O35      -$M35      )/$M35      )*100))</f>
        <v>-99.992151322502153</v>
      </c>
      <c r="T35" s="63">
        <f>IF($E35   =0,0,($P35   /$E35   )*100)</f>
        <v>51.909892262487759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7074000</v>
      </c>
      <c r="C38" s="118">
        <v>16265000</v>
      </c>
      <c r="D38" s="118"/>
      <c r="E38" s="118">
        <f t="shared" si="18"/>
        <v>23339000</v>
      </c>
      <c r="F38" s="119">
        <v>7074000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7074000</v>
      </c>
      <c r="C42" s="121">
        <f>SUM(C37:C41)</f>
        <v>16265000</v>
      </c>
      <c r="D42" s="121"/>
      <c r="E42" s="121">
        <f t="shared" si="18"/>
        <v>23339000</v>
      </c>
      <c r="F42" s="122">
        <f t="shared" ref="F42:O42" si="25">SUM(F37:F41)</f>
        <v>7074000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25316000</v>
      </c>
      <c r="C69" s="130">
        <f>SUM(C9:C16,C19:C25,C28:C31,C34,C37:C41,C44:C54,C57:C60,C63:C67)</f>
        <v>43265000</v>
      </c>
      <c r="D69" s="130"/>
      <c r="E69" s="130">
        <f t="shared" si="35"/>
        <v>68581000</v>
      </c>
      <c r="F69" s="131">
        <f t="shared" ref="F69:O69" si="43">SUM(F9:F16,F19:F25,F28:F31,F34,F37:F41,F44:F54,F57:F60,F63:F67)</f>
        <v>52316000</v>
      </c>
      <c r="G69" s="132">
        <f t="shared" si="43"/>
        <v>45242000</v>
      </c>
      <c r="H69" s="131">
        <f t="shared" si="43"/>
        <v>1078000</v>
      </c>
      <c r="I69" s="132">
        <f t="shared" si="43"/>
        <v>1780320</v>
      </c>
      <c r="J69" s="131">
        <f t="shared" si="43"/>
        <v>2205000</v>
      </c>
      <c r="K69" s="132">
        <f t="shared" si="43"/>
        <v>1636577</v>
      </c>
      <c r="L69" s="131">
        <f t="shared" si="43"/>
        <v>254000</v>
      </c>
      <c r="M69" s="132">
        <f t="shared" si="43"/>
        <v>997524</v>
      </c>
      <c r="N69" s="131">
        <f t="shared" si="43"/>
        <v>0</v>
      </c>
      <c r="O69" s="132">
        <f t="shared" si="43"/>
        <v>14170364</v>
      </c>
      <c r="P69" s="131">
        <f t="shared" si="36"/>
        <v>3537000</v>
      </c>
      <c r="Q69" s="132">
        <f t="shared" si="37"/>
        <v>18584785</v>
      </c>
      <c r="R69" s="72">
        <f t="shared" si="38"/>
        <v>-100</v>
      </c>
      <c r="S69" s="73">
        <f t="shared" si="39"/>
        <v>1320.5536909387645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7.8179567658370548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41.078610583086508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25581000</v>
      </c>
      <c r="C71" s="118"/>
      <c r="D71" s="118"/>
      <c r="E71" s="118">
        <f>$B71      +$C71      +$D71</f>
        <v>25581000</v>
      </c>
      <c r="F71" s="119">
        <v>25581000</v>
      </c>
      <c r="G71" s="120">
        <v>25581000</v>
      </c>
      <c r="H71" s="119">
        <v>10736000</v>
      </c>
      <c r="I71" s="120">
        <v>12963287</v>
      </c>
      <c r="J71" s="119">
        <v>14845000</v>
      </c>
      <c r="K71" s="120">
        <v>12617478</v>
      </c>
      <c r="L71" s="119"/>
      <c r="M71" s="120">
        <v>235</v>
      </c>
      <c r="N71" s="119"/>
      <c r="O71" s="120"/>
      <c r="P71" s="119">
        <f>$H71      +$J71      +$L71      +$N71</f>
        <v>25581000</v>
      </c>
      <c r="Q71" s="120">
        <f>$I71      +$K71      +$M71      +$O71</f>
        <v>25581000</v>
      </c>
      <c r="R71" s="59">
        <f>IF(($L71      =0),0,((($N71      -$L71      )/$L71      )*100))</f>
        <v>0</v>
      </c>
      <c r="S71" s="60">
        <f>IF(($M71      =0),0,((($O71      -$M71      )/$M71      )*100))</f>
        <v>-100</v>
      </c>
      <c r="T71" s="59">
        <f>IF(($E71      =0),0,(($P71      /$E71      )*100))</f>
        <v>100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25581000</v>
      </c>
      <c r="C73" s="127">
        <f>SUM(C71:C72)</f>
        <v>0</v>
      </c>
      <c r="D73" s="127"/>
      <c r="E73" s="127">
        <f>$B73      +$C73      +$D73</f>
        <v>25581000</v>
      </c>
      <c r="F73" s="128">
        <f t="shared" ref="F73:O73" si="44">SUM(F71:F72)</f>
        <v>25581000</v>
      </c>
      <c r="G73" s="129">
        <f t="shared" si="44"/>
        <v>25581000</v>
      </c>
      <c r="H73" s="128">
        <f t="shared" si="44"/>
        <v>10736000</v>
      </c>
      <c r="I73" s="129">
        <f t="shared" si="44"/>
        <v>12963287</v>
      </c>
      <c r="J73" s="128">
        <f t="shared" si="44"/>
        <v>14845000</v>
      </c>
      <c r="K73" s="129">
        <f t="shared" si="44"/>
        <v>12617478</v>
      </c>
      <c r="L73" s="128">
        <f t="shared" si="44"/>
        <v>0</v>
      </c>
      <c r="M73" s="129">
        <f t="shared" si="44"/>
        <v>235</v>
      </c>
      <c r="N73" s="128">
        <f t="shared" si="44"/>
        <v>0</v>
      </c>
      <c r="O73" s="129">
        <f t="shared" si="44"/>
        <v>0</v>
      </c>
      <c r="P73" s="128">
        <f>$H73      +$J73      +$L73      +$N73</f>
        <v>25581000</v>
      </c>
      <c r="Q73" s="129">
        <f>$I73      +$K73      +$M73      +$O73</f>
        <v>25581000</v>
      </c>
      <c r="R73" s="68">
        <f>IF(($L73      =0),0,((($N73      -$L73      )/$L73      )*100))</f>
        <v>0</v>
      </c>
      <c r="S73" s="69">
        <f>IF(($M73      =0),0,((($O73      -$M73      )/$M73      )*100))</f>
        <v>-100</v>
      </c>
      <c r="T73" s="68">
        <f>IF(($E71      =0),0,(($P71      /$E71      )*100))</f>
        <v>100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25581000</v>
      </c>
      <c r="C74" s="130">
        <f>SUM(C71:C72)</f>
        <v>0</v>
      </c>
      <c r="D74" s="130"/>
      <c r="E74" s="130">
        <f>$B74      +$C74      +$D74</f>
        <v>25581000</v>
      </c>
      <c r="F74" s="131">
        <f t="shared" ref="F74:O74" si="45">SUM(F71:F72)</f>
        <v>25581000</v>
      </c>
      <c r="G74" s="132">
        <f t="shared" si="45"/>
        <v>25581000</v>
      </c>
      <c r="H74" s="131">
        <f t="shared" si="45"/>
        <v>10736000</v>
      </c>
      <c r="I74" s="132">
        <f t="shared" si="45"/>
        <v>12963287</v>
      </c>
      <c r="J74" s="131">
        <f t="shared" si="45"/>
        <v>14845000</v>
      </c>
      <c r="K74" s="132">
        <f t="shared" si="45"/>
        <v>12617478</v>
      </c>
      <c r="L74" s="131">
        <f t="shared" si="45"/>
        <v>0</v>
      </c>
      <c r="M74" s="132">
        <f t="shared" si="45"/>
        <v>235</v>
      </c>
      <c r="N74" s="131">
        <f t="shared" si="45"/>
        <v>0</v>
      </c>
      <c r="O74" s="132">
        <f t="shared" si="45"/>
        <v>0</v>
      </c>
      <c r="P74" s="131">
        <f>$H74      +$J74      +$L74      +$N74</f>
        <v>25581000</v>
      </c>
      <c r="Q74" s="132">
        <f>$I74      +$K74      +$M74      +$O74</f>
        <v>25581000</v>
      </c>
      <c r="R74" s="72">
        <f>IF(($L74      =0),0,((($N74      -$L74      )/$L74      )*100))</f>
        <v>0</v>
      </c>
      <c r="S74" s="73">
        <f>IF(($M74      =0),0,((($O74      -$M74      )/$M74      )*100))</f>
        <v>-100</v>
      </c>
      <c r="T74" s="72">
        <f>IF(($E71      =0),0,(($P71      /$E71      )*100))</f>
        <v>100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50897000</v>
      </c>
      <c r="C75" s="130">
        <f>SUM(C9:C16,C19:C25,C28:C31,C34,C37:C41,C44:C54,C57:C60,C63:C67,C71:C72)</f>
        <v>43265000</v>
      </c>
      <c r="D75" s="130"/>
      <c r="E75" s="130">
        <f>$B75      +$C75      +$D75</f>
        <v>94162000</v>
      </c>
      <c r="F75" s="131">
        <f t="shared" ref="F75:O75" si="46">SUM(F9:F16,F19:F25,F28:F31,F34,F37:F41,F44:F54,F57:F60,F63:F67,F71:F72)</f>
        <v>77897000</v>
      </c>
      <c r="G75" s="132">
        <f t="shared" si="46"/>
        <v>70823000</v>
      </c>
      <c r="H75" s="131">
        <f t="shared" si="46"/>
        <v>11814000</v>
      </c>
      <c r="I75" s="132">
        <f t="shared" si="46"/>
        <v>14743607</v>
      </c>
      <c r="J75" s="131">
        <f t="shared" si="46"/>
        <v>17050000</v>
      </c>
      <c r="K75" s="132">
        <f t="shared" si="46"/>
        <v>14254055</v>
      </c>
      <c r="L75" s="131">
        <f t="shared" si="46"/>
        <v>254000</v>
      </c>
      <c r="M75" s="132">
        <f t="shared" si="46"/>
        <v>997759</v>
      </c>
      <c r="N75" s="131">
        <f t="shared" si="46"/>
        <v>0</v>
      </c>
      <c r="O75" s="132">
        <f t="shared" si="46"/>
        <v>14170364</v>
      </c>
      <c r="P75" s="131">
        <f>$H75      +$J75      +$L75      +$N75</f>
        <v>29118000</v>
      </c>
      <c r="Q75" s="132">
        <f>$I75      +$K75      +$M75      +$O75</f>
        <v>44165785</v>
      </c>
      <c r="R75" s="72">
        <f>IF(($L75      =0),0,((($N75      -$L75      )/$L75      )*100))</f>
        <v>-100</v>
      </c>
      <c r="S75" s="73">
        <f>IF(($M75      =0),0,((($O75      -$M75      )/$M75      )*100))</f>
        <v>1320.2191110278131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41.113762478290951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62.360793809920501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99TkThEum886643xsrpWAmiJuCHimk40aHSWjNVoKCQJ2ANaEde89WoUcD6lca3UxY959WT0b3Ku3S8On/GOg==" saltValue="WLaR3DpsL8T5aUJSAcN4G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3500000</v>
      </c>
      <c r="C10" s="118"/>
      <c r="D10" s="118"/>
      <c r="E10" s="118">
        <f t="shared" ref="E10:E17" si="0">$B10      +$C10      +$D10</f>
        <v>3500000</v>
      </c>
      <c r="F10" s="119">
        <v>3500000</v>
      </c>
      <c r="G10" s="120">
        <v>3500000</v>
      </c>
      <c r="H10" s="119">
        <v>162000</v>
      </c>
      <c r="I10" s="120"/>
      <c r="J10" s="119">
        <v>334000</v>
      </c>
      <c r="K10" s="120">
        <v>333738</v>
      </c>
      <c r="L10" s="119">
        <v>1093000</v>
      </c>
      <c r="M10" s="120">
        <v>1093707</v>
      </c>
      <c r="N10" s="119">
        <v>1247000</v>
      </c>
      <c r="O10" s="120">
        <v>2072557</v>
      </c>
      <c r="P10" s="119">
        <f t="shared" ref="P10:P17" si="1">$H10      +$J10      +$L10      +$N10</f>
        <v>2836000</v>
      </c>
      <c r="Q10" s="120">
        <f t="shared" ref="Q10:Q17" si="2">$I10      +$K10      +$M10      +$O10</f>
        <v>3500002</v>
      </c>
      <c r="R10" s="59">
        <f t="shared" ref="R10:R17" si="3">IF(($L10      =0),0,((($N10      -$L10      )/$L10      )*100))</f>
        <v>14.089661482159194</v>
      </c>
      <c r="S10" s="60">
        <f t="shared" ref="S10:S17" si="4">IF(($M10      =0),0,((($O10      -$M10      )/$M10      )*100))</f>
        <v>89.498375707570673</v>
      </c>
      <c r="T10" s="59">
        <f t="shared" ref="T10:T17" si="5">IF(($E10      =0),0,(($P10      /$E10      )*100))</f>
        <v>81.028571428571425</v>
      </c>
      <c r="U10" s="61">
        <f t="shared" ref="U10:U17" si="6">IF(($E10      =0),0,(($Q10      /$E10      )*100))</f>
        <v>100.00005714285713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3500000</v>
      </c>
      <c r="C17" s="121">
        <f>SUM(C9:C16)</f>
        <v>0</v>
      </c>
      <c r="D17" s="121"/>
      <c r="E17" s="121">
        <f t="shared" si="0"/>
        <v>3500000</v>
      </c>
      <c r="F17" s="122">
        <f t="shared" ref="F17:O17" si="7">SUM(F9:F16)</f>
        <v>3500000</v>
      </c>
      <c r="G17" s="123">
        <f t="shared" si="7"/>
        <v>3500000</v>
      </c>
      <c r="H17" s="122">
        <f t="shared" si="7"/>
        <v>162000</v>
      </c>
      <c r="I17" s="123">
        <f t="shared" si="7"/>
        <v>0</v>
      </c>
      <c r="J17" s="122">
        <f t="shared" si="7"/>
        <v>334000</v>
      </c>
      <c r="K17" s="123">
        <f t="shared" si="7"/>
        <v>333738</v>
      </c>
      <c r="L17" s="122">
        <f t="shared" si="7"/>
        <v>1093000</v>
      </c>
      <c r="M17" s="123">
        <f t="shared" si="7"/>
        <v>1093707</v>
      </c>
      <c r="N17" s="122">
        <f t="shared" si="7"/>
        <v>1247000</v>
      </c>
      <c r="O17" s="123">
        <f t="shared" si="7"/>
        <v>2072557</v>
      </c>
      <c r="P17" s="122">
        <f t="shared" si="1"/>
        <v>2836000</v>
      </c>
      <c r="Q17" s="123">
        <f t="shared" si="2"/>
        <v>3500002</v>
      </c>
      <c r="R17" s="63">
        <f t="shared" si="3"/>
        <v>14.089661482159194</v>
      </c>
      <c r="S17" s="64">
        <f t="shared" si="4"/>
        <v>89.498375707570673</v>
      </c>
      <c r="T17" s="63">
        <f>IF((SUM($E9:$E14))=0,0,(P17/(SUM($E9:$E14))*100))</f>
        <v>81.028571428571425</v>
      </c>
      <c r="U17" s="65">
        <f>IF((SUM($E9:$E14))=0,0,(Q17/(SUM($E9:$E14))*100))</f>
        <v>100.00005714285713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3077000</v>
      </c>
      <c r="C31" s="118"/>
      <c r="D31" s="118"/>
      <c r="E31" s="118">
        <f>$B31      +$C31      +$D31</f>
        <v>3077000</v>
      </c>
      <c r="F31" s="119">
        <v>3077000</v>
      </c>
      <c r="G31" s="120">
        <v>3077000</v>
      </c>
      <c r="H31" s="119">
        <v>683000</v>
      </c>
      <c r="I31" s="120"/>
      <c r="J31" s="119">
        <v>471000</v>
      </c>
      <c r="K31" s="120">
        <v>1614353</v>
      </c>
      <c r="L31" s="119">
        <v>667000</v>
      </c>
      <c r="M31" s="120">
        <v>224058</v>
      </c>
      <c r="N31" s="119">
        <v>519000</v>
      </c>
      <c r="O31" s="120">
        <v>1238590</v>
      </c>
      <c r="P31" s="119">
        <f>$H31      +$J31      +$L31      +$N31</f>
        <v>2340000</v>
      </c>
      <c r="Q31" s="120">
        <f>$I31      +$K31      +$M31      +$O31</f>
        <v>3077001</v>
      </c>
      <c r="R31" s="59">
        <f>IF(($L31      =0),0,((($N31      -$L31      )/$L31      )*100))</f>
        <v>-22.188905547226387</v>
      </c>
      <c r="S31" s="60">
        <f>IF(($M31      =0),0,((($O31      -$M31      )/$M31      )*100))</f>
        <v>452.79882887466636</v>
      </c>
      <c r="T31" s="59">
        <f>IF(($E31      =0),0,(($P31      /$E31      )*100))</f>
        <v>76.048098797530059</v>
      </c>
      <c r="U31" s="61">
        <f>IF(($E31      =0),0,(($Q31      /$E31      )*100))</f>
        <v>100.00003249918751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3077000</v>
      </c>
      <c r="C32" s="121">
        <f>SUM(C28:C31)</f>
        <v>0</v>
      </c>
      <c r="D32" s="121"/>
      <c r="E32" s="121">
        <f>$B32      +$C32      +$D32</f>
        <v>3077000</v>
      </c>
      <c r="F32" s="122">
        <f t="shared" ref="F32:O32" si="16">SUM(F28:F31)</f>
        <v>3077000</v>
      </c>
      <c r="G32" s="123">
        <f t="shared" si="16"/>
        <v>3077000</v>
      </c>
      <c r="H32" s="122">
        <f t="shared" si="16"/>
        <v>683000</v>
      </c>
      <c r="I32" s="123">
        <f t="shared" si="16"/>
        <v>0</v>
      </c>
      <c r="J32" s="122">
        <f t="shared" si="16"/>
        <v>471000</v>
      </c>
      <c r="K32" s="123">
        <f t="shared" si="16"/>
        <v>1614353</v>
      </c>
      <c r="L32" s="122">
        <f t="shared" si="16"/>
        <v>667000</v>
      </c>
      <c r="M32" s="123">
        <f t="shared" si="16"/>
        <v>224058</v>
      </c>
      <c r="N32" s="122">
        <f t="shared" si="16"/>
        <v>519000</v>
      </c>
      <c r="O32" s="123">
        <f t="shared" si="16"/>
        <v>1238590</v>
      </c>
      <c r="P32" s="122">
        <f>$H32      +$J32      +$L32      +$N32</f>
        <v>2340000</v>
      </c>
      <c r="Q32" s="123">
        <f>$I32      +$K32      +$M32      +$O32</f>
        <v>3077001</v>
      </c>
      <c r="R32" s="63">
        <f>IF(($L32      =0),0,((($N32      -$L32      )/$L32      )*100))</f>
        <v>-22.188905547226387</v>
      </c>
      <c r="S32" s="64">
        <f>IF(($M32      =0),0,((($O32      -$M32      )/$M32      )*100))</f>
        <v>452.79882887466636</v>
      </c>
      <c r="T32" s="63">
        <f>IF($E32   =0,0,($P32   /$E32   )*100)</f>
        <v>76.048098797530059</v>
      </c>
      <c r="U32" s="65">
        <f>IF($E32   =0,0,($Q32   /$E32   )*100)</f>
        <v>100.00003249918751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3921000</v>
      </c>
      <c r="C34" s="118"/>
      <c r="D34" s="118"/>
      <c r="E34" s="118">
        <f>$B34      +$C34      +$D34</f>
        <v>3921000</v>
      </c>
      <c r="F34" s="119">
        <v>3921000</v>
      </c>
      <c r="G34" s="120">
        <v>3921000</v>
      </c>
      <c r="H34" s="119">
        <v>82000</v>
      </c>
      <c r="I34" s="120"/>
      <c r="J34" s="119">
        <v>2524000</v>
      </c>
      <c r="K34" s="120">
        <v>1996018</v>
      </c>
      <c r="L34" s="119">
        <v>1315000</v>
      </c>
      <c r="M34" s="120">
        <v>1924982</v>
      </c>
      <c r="N34" s="119"/>
      <c r="O34" s="120"/>
      <c r="P34" s="119">
        <f>$H34      +$J34      +$L34      +$N34</f>
        <v>3921000</v>
      </c>
      <c r="Q34" s="120">
        <f>$I34      +$K34      +$M34      +$O34</f>
        <v>3921000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3921000</v>
      </c>
      <c r="C35" s="121">
        <f>C34</f>
        <v>0</v>
      </c>
      <c r="D35" s="121"/>
      <c r="E35" s="121">
        <f>$B35      +$C35      +$D35</f>
        <v>3921000</v>
      </c>
      <c r="F35" s="122">
        <f t="shared" ref="F35:O35" si="17">F34</f>
        <v>3921000</v>
      </c>
      <c r="G35" s="123">
        <f t="shared" si="17"/>
        <v>3921000</v>
      </c>
      <c r="H35" s="122">
        <f t="shared" si="17"/>
        <v>82000</v>
      </c>
      <c r="I35" s="123">
        <f t="shared" si="17"/>
        <v>0</v>
      </c>
      <c r="J35" s="122">
        <f t="shared" si="17"/>
        <v>2524000</v>
      </c>
      <c r="K35" s="123">
        <f t="shared" si="17"/>
        <v>1996018</v>
      </c>
      <c r="L35" s="122">
        <f t="shared" si="17"/>
        <v>1315000</v>
      </c>
      <c r="M35" s="123">
        <f t="shared" si="17"/>
        <v>1924982</v>
      </c>
      <c r="N35" s="122">
        <f t="shared" si="17"/>
        <v>0</v>
      </c>
      <c r="O35" s="123">
        <f t="shared" si="17"/>
        <v>0</v>
      </c>
      <c r="P35" s="122">
        <f>$H35      +$J35      +$L35      +$N35</f>
        <v>3921000</v>
      </c>
      <c r="Q35" s="123">
        <f>$I35      +$K35      +$M35      +$O35</f>
        <v>3921000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235331000</v>
      </c>
      <c r="C54" s="118"/>
      <c r="D54" s="118"/>
      <c r="E54" s="118">
        <f t="shared" si="26"/>
        <v>235331000</v>
      </c>
      <c r="F54" s="119">
        <v>235331000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235331000</v>
      </c>
      <c r="C55" s="121">
        <f>SUM(C44:C54)</f>
        <v>0</v>
      </c>
      <c r="D55" s="121"/>
      <c r="E55" s="121">
        <f t="shared" si="26"/>
        <v>235331000</v>
      </c>
      <c r="F55" s="122">
        <f t="shared" ref="F55:O55" si="33">SUM(F44:F54)</f>
        <v>235331000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245829000</v>
      </c>
      <c r="C69" s="130">
        <f>SUM(C9:C16,C19:C25,C28:C31,C34,C37:C41,C44:C54,C57:C60,C63:C67)</f>
        <v>0</v>
      </c>
      <c r="D69" s="130"/>
      <c r="E69" s="130">
        <f t="shared" si="35"/>
        <v>245829000</v>
      </c>
      <c r="F69" s="131">
        <f t="shared" ref="F69:O69" si="43">SUM(F9:F16,F19:F25,F28:F31,F34,F37:F41,F44:F54,F57:F60,F63:F67)</f>
        <v>245829000</v>
      </c>
      <c r="G69" s="132">
        <f t="shared" si="43"/>
        <v>10498000</v>
      </c>
      <c r="H69" s="131">
        <f t="shared" si="43"/>
        <v>927000</v>
      </c>
      <c r="I69" s="132">
        <f t="shared" si="43"/>
        <v>0</v>
      </c>
      <c r="J69" s="131">
        <f t="shared" si="43"/>
        <v>3329000</v>
      </c>
      <c r="K69" s="132">
        <f t="shared" si="43"/>
        <v>3944109</v>
      </c>
      <c r="L69" s="131">
        <f t="shared" si="43"/>
        <v>3075000</v>
      </c>
      <c r="M69" s="132">
        <f t="shared" si="43"/>
        <v>3242747</v>
      </c>
      <c r="N69" s="131">
        <f t="shared" si="43"/>
        <v>1766000</v>
      </c>
      <c r="O69" s="132">
        <f t="shared" si="43"/>
        <v>3311147</v>
      </c>
      <c r="P69" s="131">
        <f t="shared" si="36"/>
        <v>9097000</v>
      </c>
      <c r="Q69" s="132">
        <f t="shared" si="37"/>
        <v>10498003</v>
      </c>
      <c r="R69" s="72">
        <f t="shared" si="38"/>
        <v>-42.569105691056912</v>
      </c>
      <c r="S69" s="73">
        <f t="shared" si="39"/>
        <v>2.1093227439575148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86.654600876357406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100.00002857687178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255662000</v>
      </c>
      <c r="C71" s="118"/>
      <c r="D71" s="118"/>
      <c r="E71" s="118">
        <f>$B71      +$C71      +$D71</f>
        <v>255662000</v>
      </c>
      <c r="F71" s="119">
        <v>255662000</v>
      </c>
      <c r="G71" s="120">
        <v>255662000</v>
      </c>
      <c r="H71" s="119">
        <v>32153000</v>
      </c>
      <c r="I71" s="120"/>
      <c r="J71" s="119">
        <v>87945000</v>
      </c>
      <c r="K71" s="120">
        <v>106127482</v>
      </c>
      <c r="L71" s="119">
        <v>67907000</v>
      </c>
      <c r="M71" s="120">
        <v>76826772</v>
      </c>
      <c r="N71" s="119">
        <v>67657000</v>
      </c>
      <c r="O71" s="120">
        <v>71319702</v>
      </c>
      <c r="P71" s="119">
        <f>$H71      +$J71      +$L71      +$N71</f>
        <v>255662000</v>
      </c>
      <c r="Q71" s="120">
        <f>$I71      +$K71      +$M71      +$O71</f>
        <v>254273956</v>
      </c>
      <c r="R71" s="59">
        <f>IF(($L71      =0),0,((($N71      -$L71      )/$L71      )*100))</f>
        <v>-0.36815055885254833</v>
      </c>
      <c r="S71" s="60">
        <f>IF(($M71      =0),0,((($O71      -$M71      )/$M71      )*100))</f>
        <v>-7.1681652848827229</v>
      </c>
      <c r="T71" s="59">
        <f>IF(($E71      =0),0,(($P71      /$E71      )*100))</f>
        <v>100</v>
      </c>
      <c r="U71" s="61">
        <f>IF(($E71      =0),0,(($Q71      /$E71      )*100))</f>
        <v>99.45707848643913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255662000</v>
      </c>
      <c r="C73" s="127">
        <f>SUM(C71:C72)</f>
        <v>0</v>
      </c>
      <c r="D73" s="127"/>
      <c r="E73" s="127">
        <f>$B73      +$C73      +$D73</f>
        <v>255662000</v>
      </c>
      <c r="F73" s="128">
        <f t="shared" ref="F73:O73" si="44">SUM(F71:F72)</f>
        <v>255662000</v>
      </c>
      <c r="G73" s="129">
        <f t="shared" si="44"/>
        <v>255662000</v>
      </c>
      <c r="H73" s="128">
        <f t="shared" si="44"/>
        <v>32153000</v>
      </c>
      <c r="I73" s="129">
        <f t="shared" si="44"/>
        <v>0</v>
      </c>
      <c r="J73" s="128">
        <f t="shared" si="44"/>
        <v>87945000</v>
      </c>
      <c r="K73" s="129">
        <f t="shared" si="44"/>
        <v>106127482</v>
      </c>
      <c r="L73" s="128">
        <f t="shared" si="44"/>
        <v>67907000</v>
      </c>
      <c r="M73" s="129">
        <f t="shared" si="44"/>
        <v>76826772</v>
      </c>
      <c r="N73" s="128">
        <f t="shared" si="44"/>
        <v>67657000</v>
      </c>
      <c r="O73" s="129">
        <f t="shared" si="44"/>
        <v>71319702</v>
      </c>
      <c r="P73" s="128">
        <f>$H73      +$J73      +$L73      +$N73</f>
        <v>255662000</v>
      </c>
      <c r="Q73" s="129">
        <f>$I73      +$K73      +$M73      +$O73</f>
        <v>254273956</v>
      </c>
      <c r="R73" s="68">
        <f>IF(($L73      =0),0,((($N73      -$L73      )/$L73      )*100))</f>
        <v>-0.36815055885254833</v>
      </c>
      <c r="S73" s="69">
        <f>IF(($M73      =0),0,((($O73      -$M73      )/$M73      )*100))</f>
        <v>-7.1681652848827229</v>
      </c>
      <c r="T73" s="68">
        <f>IF(($E71      =0),0,(($P71      /$E71      )*100))</f>
        <v>100</v>
      </c>
      <c r="U73" s="70">
        <f>IF($E71   =0,0,($Q71   /$E71 )*100)</f>
        <v>99.45707848643913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255662000</v>
      </c>
      <c r="C74" s="130">
        <f>SUM(C71:C72)</f>
        <v>0</v>
      </c>
      <c r="D74" s="130"/>
      <c r="E74" s="130">
        <f>$B74      +$C74      +$D74</f>
        <v>255662000</v>
      </c>
      <c r="F74" s="131">
        <f t="shared" ref="F74:O74" si="45">SUM(F71:F72)</f>
        <v>255662000</v>
      </c>
      <c r="G74" s="132">
        <f t="shared" si="45"/>
        <v>255662000</v>
      </c>
      <c r="H74" s="131">
        <f t="shared" si="45"/>
        <v>32153000</v>
      </c>
      <c r="I74" s="132">
        <f t="shared" si="45"/>
        <v>0</v>
      </c>
      <c r="J74" s="131">
        <f t="shared" si="45"/>
        <v>87945000</v>
      </c>
      <c r="K74" s="132">
        <f t="shared" si="45"/>
        <v>106127482</v>
      </c>
      <c r="L74" s="131">
        <f t="shared" si="45"/>
        <v>67907000</v>
      </c>
      <c r="M74" s="132">
        <f t="shared" si="45"/>
        <v>76826772</v>
      </c>
      <c r="N74" s="131">
        <f t="shared" si="45"/>
        <v>67657000</v>
      </c>
      <c r="O74" s="132">
        <f t="shared" si="45"/>
        <v>71319702</v>
      </c>
      <c r="P74" s="131">
        <f>$H74      +$J74      +$L74      +$N74</f>
        <v>255662000</v>
      </c>
      <c r="Q74" s="132">
        <f>$I74      +$K74      +$M74      +$O74</f>
        <v>254273956</v>
      </c>
      <c r="R74" s="72">
        <f>IF(($L74      =0),0,((($N74      -$L74      )/$L74      )*100))</f>
        <v>-0.36815055885254833</v>
      </c>
      <c r="S74" s="73">
        <f>IF(($M74      =0),0,((($O74      -$M74      )/$M74      )*100))</f>
        <v>-7.1681652848827229</v>
      </c>
      <c r="T74" s="72">
        <f>IF(($E71      =0),0,(($P71      /$E71      )*100))</f>
        <v>100</v>
      </c>
      <c r="U74" s="76">
        <f>IF($E71   =0,0,($Q71   /$E71 )*100)</f>
        <v>99.45707848643913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501491000</v>
      </c>
      <c r="C75" s="130">
        <f>SUM(C9:C16,C19:C25,C28:C31,C34,C37:C41,C44:C54,C57:C60,C63:C67,C71:C72)</f>
        <v>0</v>
      </c>
      <c r="D75" s="130"/>
      <c r="E75" s="130">
        <f>$B75      +$C75      +$D75</f>
        <v>501491000</v>
      </c>
      <c r="F75" s="131">
        <f t="shared" ref="F75:O75" si="46">SUM(F9:F16,F19:F25,F28:F31,F34,F37:F41,F44:F54,F57:F60,F63:F67,F71:F72)</f>
        <v>501491000</v>
      </c>
      <c r="G75" s="132">
        <f t="shared" si="46"/>
        <v>266160000</v>
      </c>
      <c r="H75" s="131">
        <f t="shared" si="46"/>
        <v>33080000</v>
      </c>
      <c r="I75" s="132">
        <f t="shared" si="46"/>
        <v>0</v>
      </c>
      <c r="J75" s="131">
        <f t="shared" si="46"/>
        <v>91274000</v>
      </c>
      <c r="K75" s="132">
        <f t="shared" si="46"/>
        <v>110071591</v>
      </c>
      <c r="L75" s="131">
        <f t="shared" si="46"/>
        <v>70982000</v>
      </c>
      <c r="M75" s="132">
        <f t="shared" si="46"/>
        <v>80069519</v>
      </c>
      <c r="N75" s="131">
        <f t="shared" si="46"/>
        <v>69423000</v>
      </c>
      <c r="O75" s="132">
        <f t="shared" si="46"/>
        <v>74630849</v>
      </c>
      <c r="P75" s="131">
        <f>$H75      +$J75      +$L75      +$N75</f>
        <v>264759000</v>
      </c>
      <c r="Q75" s="132">
        <f>$I75      +$K75      +$M75      +$O75</f>
        <v>264771959</v>
      </c>
      <c r="R75" s="72">
        <f>IF(($L75      =0),0,((($N75      -$L75      )/$L75      )*100))</f>
        <v>-2.1963314643148966</v>
      </c>
      <c r="S75" s="73">
        <f>IF(($M75      =0),0,((($O75      -$M75      )/$M75      )*100))</f>
        <v>-6.7924349589261297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99.473624887285837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99.478493763149984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d6yRUnre2vzQ5W56+3B/DzrzuFbSxSml6sZWRXz6+NXat7DJqMiLM06f/Lz31wW27TwvMOHJTkIuMcBwuxj3A==" saltValue="i94declYrayYDz041aNpM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895000</v>
      </c>
      <c r="I10" s="120">
        <v>894516</v>
      </c>
      <c r="J10" s="119">
        <v>214000</v>
      </c>
      <c r="K10" s="120">
        <v>409882</v>
      </c>
      <c r="L10" s="119">
        <v>491000</v>
      </c>
      <c r="M10" s="120">
        <v>361518</v>
      </c>
      <c r="N10" s="119">
        <v>173000</v>
      </c>
      <c r="O10" s="120">
        <v>234086</v>
      </c>
      <c r="P10" s="119">
        <f t="shared" ref="P10:P17" si="1">$H10      +$J10      +$L10      +$N10</f>
        <v>1773000</v>
      </c>
      <c r="Q10" s="120">
        <f t="shared" ref="Q10:Q17" si="2">$I10      +$K10      +$M10      +$O10</f>
        <v>1900002</v>
      </c>
      <c r="R10" s="59">
        <f t="shared" ref="R10:R17" si="3">IF(($L10      =0),0,((($N10      -$L10      )/$L10      )*100))</f>
        <v>-64.765784114052948</v>
      </c>
      <c r="S10" s="60">
        <f t="shared" ref="S10:S17" si="4">IF(($M10      =0),0,((($O10      -$M10      )/$M10      )*100))</f>
        <v>-35.249143887717899</v>
      </c>
      <c r="T10" s="59">
        <f t="shared" ref="T10:T17" si="5">IF(($E10      =0),0,(($P10      /$E10      )*100))</f>
        <v>93.315789473684205</v>
      </c>
      <c r="U10" s="61">
        <f t="shared" ref="U10:U17" si="6">IF(($E10      =0),0,(($Q10      /$E10      )*100))</f>
        <v>100.00010526315791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895000</v>
      </c>
      <c r="I17" s="123">
        <f t="shared" si="7"/>
        <v>894516</v>
      </c>
      <c r="J17" s="122">
        <f t="shared" si="7"/>
        <v>214000</v>
      </c>
      <c r="K17" s="123">
        <f t="shared" si="7"/>
        <v>409882</v>
      </c>
      <c r="L17" s="122">
        <f t="shared" si="7"/>
        <v>491000</v>
      </c>
      <c r="M17" s="123">
        <f t="shared" si="7"/>
        <v>361518</v>
      </c>
      <c r="N17" s="122">
        <f t="shared" si="7"/>
        <v>173000</v>
      </c>
      <c r="O17" s="123">
        <f t="shared" si="7"/>
        <v>234086</v>
      </c>
      <c r="P17" s="122">
        <f t="shared" si="1"/>
        <v>1773000</v>
      </c>
      <c r="Q17" s="123">
        <f t="shared" si="2"/>
        <v>1900002</v>
      </c>
      <c r="R17" s="63">
        <f t="shared" si="3"/>
        <v>-64.765784114052948</v>
      </c>
      <c r="S17" s="64">
        <f t="shared" si="4"/>
        <v>-35.249143887717899</v>
      </c>
      <c r="T17" s="63">
        <f>IF((SUM($E9:$E14))=0,0,(P17/(SUM($E9:$E14))*100))</f>
        <v>93.315789473684205</v>
      </c>
      <c r="U17" s="65">
        <f>IF((SUM($E9:$E14))=0,0,(Q17/(SUM($E9:$E14))*100))</f>
        <v>100.00010526315791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3255000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27000000</v>
      </c>
      <c r="D23" s="118"/>
      <c r="E23" s="118">
        <f t="shared" si="8"/>
        <v>27000000</v>
      </c>
      <c r="F23" s="119">
        <v>27000000</v>
      </c>
      <c r="G23" s="120">
        <v>27000000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27000000</v>
      </c>
      <c r="D26" s="121"/>
      <c r="E26" s="121">
        <f t="shared" si="8"/>
        <v>27000000</v>
      </c>
      <c r="F26" s="122">
        <f t="shared" ref="F26:O26" si="15">SUM(F19:F25)</f>
        <v>27000000</v>
      </c>
      <c r="G26" s="123">
        <f t="shared" si="15"/>
        <v>27000000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3255000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2376000</v>
      </c>
      <c r="C34" s="118"/>
      <c r="D34" s="118"/>
      <c r="E34" s="118">
        <f>$B34      +$C34      +$D34</f>
        <v>2376000</v>
      </c>
      <c r="F34" s="119">
        <v>2376000</v>
      </c>
      <c r="G34" s="120">
        <v>2376000</v>
      </c>
      <c r="H34" s="119">
        <v>549000</v>
      </c>
      <c r="I34" s="120">
        <v>1410384</v>
      </c>
      <c r="J34" s="119">
        <v>965000</v>
      </c>
      <c r="K34" s="120">
        <v>965616</v>
      </c>
      <c r="L34" s="119"/>
      <c r="M34" s="120"/>
      <c r="N34" s="119"/>
      <c r="O34" s="120"/>
      <c r="P34" s="119">
        <f>$H34      +$J34      +$L34      +$N34</f>
        <v>1514000</v>
      </c>
      <c r="Q34" s="120">
        <f>$I34      +$K34      +$M34      +$O34</f>
        <v>2376000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63.72053872053872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2376000</v>
      </c>
      <c r="C35" s="121">
        <f>C34</f>
        <v>0</v>
      </c>
      <c r="D35" s="121"/>
      <c r="E35" s="121">
        <f>$B35      +$C35      +$D35</f>
        <v>2376000</v>
      </c>
      <c r="F35" s="122">
        <f t="shared" ref="F35:O35" si="17">F34</f>
        <v>2376000</v>
      </c>
      <c r="G35" s="123">
        <f t="shared" si="17"/>
        <v>2376000</v>
      </c>
      <c r="H35" s="122">
        <f t="shared" si="17"/>
        <v>549000</v>
      </c>
      <c r="I35" s="123">
        <f t="shared" si="17"/>
        <v>1410384</v>
      </c>
      <c r="J35" s="122">
        <f t="shared" si="17"/>
        <v>965000</v>
      </c>
      <c r="K35" s="123">
        <f t="shared" si="17"/>
        <v>965616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1514000</v>
      </c>
      <c r="Q35" s="123">
        <f>$I35      +$K35      +$M35      +$O35</f>
        <v>2376000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63.72053872053872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14235000</v>
      </c>
      <c r="C38" s="118">
        <v>-12737000</v>
      </c>
      <c r="D38" s="118"/>
      <c r="E38" s="118">
        <f t="shared" si="18"/>
        <v>1498000</v>
      </c>
      <c r="F38" s="119">
        <v>14235000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14235000</v>
      </c>
      <c r="C42" s="121">
        <f>SUM(C37:C41)</f>
        <v>-12737000</v>
      </c>
      <c r="D42" s="121"/>
      <c r="E42" s="121">
        <f t="shared" si="18"/>
        <v>1498000</v>
      </c>
      <c r="F42" s="122">
        <f t="shared" ref="F42:O42" si="25">SUM(F37:F41)</f>
        <v>14235000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18511000</v>
      </c>
      <c r="C69" s="130">
        <f>SUM(C9:C16,C19:C25,C28:C31,C34,C37:C41,C44:C54,C57:C60,C63:C67)</f>
        <v>14263000</v>
      </c>
      <c r="D69" s="130"/>
      <c r="E69" s="130">
        <f t="shared" si="35"/>
        <v>32774000</v>
      </c>
      <c r="F69" s="131">
        <f t="shared" ref="F69:O69" si="43">SUM(F9:F16,F19:F25,F28:F31,F34,F37:F41,F44:F54,F57:F60,F63:F67)</f>
        <v>45511000</v>
      </c>
      <c r="G69" s="132">
        <f t="shared" si="43"/>
        <v>31276000</v>
      </c>
      <c r="H69" s="131">
        <f t="shared" si="43"/>
        <v>1444000</v>
      </c>
      <c r="I69" s="132">
        <f t="shared" si="43"/>
        <v>2304900</v>
      </c>
      <c r="J69" s="131">
        <f t="shared" si="43"/>
        <v>1179000</v>
      </c>
      <c r="K69" s="132">
        <f t="shared" si="43"/>
        <v>1375498</v>
      </c>
      <c r="L69" s="131">
        <f t="shared" si="43"/>
        <v>491000</v>
      </c>
      <c r="M69" s="132">
        <f t="shared" si="43"/>
        <v>361518</v>
      </c>
      <c r="N69" s="131">
        <f t="shared" si="43"/>
        <v>173000</v>
      </c>
      <c r="O69" s="132">
        <f t="shared" si="43"/>
        <v>234086</v>
      </c>
      <c r="P69" s="131">
        <f t="shared" si="36"/>
        <v>3287000</v>
      </c>
      <c r="Q69" s="132">
        <f t="shared" si="37"/>
        <v>4276002</v>
      </c>
      <c r="R69" s="72">
        <f t="shared" si="38"/>
        <v>-64.765784114052948</v>
      </c>
      <c r="S69" s="73">
        <f t="shared" si="39"/>
        <v>-35.249143887717899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10.509655966236092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13.671831436245045</v>
      </c>
      <c r="V69" s="131">
        <f>SUM(V9:V16,V19:V25,V28:V31,V34,V37:V41,V44:V54,V57:V60,V63:V67)</f>
        <v>3255000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31703000</v>
      </c>
      <c r="C71" s="118"/>
      <c r="D71" s="118"/>
      <c r="E71" s="118">
        <f>$B71      +$C71      +$D71</f>
        <v>31703000</v>
      </c>
      <c r="F71" s="119">
        <v>31703000</v>
      </c>
      <c r="G71" s="120">
        <v>31703000</v>
      </c>
      <c r="H71" s="119">
        <v>4420000</v>
      </c>
      <c r="I71" s="120">
        <v>4420638</v>
      </c>
      <c r="J71" s="119">
        <v>9508000</v>
      </c>
      <c r="K71" s="120">
        <v>9507888</v>
      </c>
      <c r="L71" s="119">
        <v>11770000</v>
      </c>
      <c r="M71" s="120">
        <v>11769708</v>
      </c>
      <c r="N71" s="119">
        <v>6005000</v>
      </c>
      <c r="O71" s="120">
        <v>6004767</v>
      </c>
      <c r="P71" s="119">
        <f>$H71      +$J71      +$L71      +$N71</f>
        <v>31703000</v>
      </c>
      <c r="Q71" s="120">
        <f>$I71      +$K71      +$M71      +$O71</f>
        <v>31703001</v>
      </c>
      <c r="R71" s="59">
        <f>IF(($L71      =0),0,((($N71      -$L71      )/$L71      )*100))</f>
        <v>-48.980458793542908</v>
      </c>
      <c r="S71" s="60">
        <f>IF(($M71      =0),0,((($O71      -$M71      )/$M71      )*100))</f>
        <v>-48.981172684997794</v>
      </c>
      <c r="T71" s="59">
        <f>IF(($E71      =0),0,(($P71      /$E71      )*100))</f>
        <v>100</v>
      </c>
      <c r="U71" s="61">
        <f>IF(($E71      =0),0,(($Q71      /$E71      )*100))</f>
        <v>100.00000315427562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31703000</v>
      </c>
      <c r="C73" s="127">
        <f>SUM(C71:C72)</f>
        <v>0</v>
      </c>
      <c r="D73" s="127"/>
      <c r="E73" s="127">
        <f>$B73      +$C73      +$D73</f>
        <v>31703000</v>
      </c>
      <c r="F73" s="128">
        <f t="shared" ref="F73:O73" si="44">SUM(F71:F72)</f>
        <v>31703000</v>
      </c>
      <c r="G73" s="129">
        <f t="shared" si="44"/>
        <v>31703000</v>
      </c>
      <c r="H73" s="128">
        <f t="shared" si="44"/>
        <v>4420000</v>
      </c>
      <c r="I73" s="129">
        <f t="shared" si="44"/>
        <v>4420638</v>
      </c>
      <c r="J73" s="128">
        <f t="shared" si="44"/>
        <v>9508000</v>
      </c>
      <c r="K73" s="129">
        <f t="shared" si="44"/>
        <v>9507888</v>
      </c>
      <c r="L73" s="128">
        <f t="shared" si="44"/>
        <v>11770000</v>
      </c>
      <c r="M73" s="129">
        <f t="shared" si="44"/>
        <v>11769708</v>
      </c>
      <c r="N73" s="128">
        <f t="shared" si="44"/>
        <v>6005000</v>
      </c>
      <c r="O73" s="129">
        <f t="shared" si="44"/>
        <v>6004767</v>
      </c>
      <c r="P73" s="128">
        <f>$H73      +$J73      +$L73      +$N73</f>
        <v>31703000</v>
      </c>
      <c r="Q73" s="129">
        <f>$I73      +$K73      +$M73      +$O73</f>
        <v>31703001</v>
      </c>
      <c r="R73" s="68">
        <f>IF(($L73      =0),0,((($N73      -$L73      )/$L73      )*100))</f>
        <v>-48.980458793542908</v>
      </c>
      <c r="S73" s="69">
        <f>IF(($M73      =0),0,((($O73      -$M73      )/$M73      )*100))</f>
        <v>-48.981172684997794</v>
      </c>
      <c r="T73" s="68">
        <f>IF(($E71      =0),0,(($P71      /$E71      )*100))</f>
        <v>100</v>
      </c>
      <c r="U73" s="70">
        <f>IF($E71   =0,0,($Q71   /$E71 )*100)</f>
        <v>100.00000315427562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31703000</v>
      </c>
      <c r="C74" s="130">
        <f>SUM(C71:C72)</f>
        <v>0</v>
      </c>
      <c r="D74" s="130"/>
      <c r="E74" s="130">
        <f>$B74      +$C74      +$D74</f>
        <v>31703000</v>
      </c>
      <c r="F74" s="131">
        <f t="shared" ref="F74:O74" si="45">SUM(F71:F72)</f>
        <v>31703000</v>
      </c>
      <c r="G74" s="132">
        <f t="shared" si="45"/>
        <v>31703000</v>
      </c>
      <c r="H74" s="131">
        <f t="shared" si="45"/>
        <v>4420000</v>
      </c>
      <c r="I74" s="132">
        <f t="shared" si="45"/>
        <v>4420638</v>
      </c>
      <c r="J74" s="131">
        <f t="shared" si="45"/>
        <v>9508000</v>
      </c>
      <c r="K74" s="132">
        <f t="shared" si="45"/>
        <v>9507888</v>
      </c>
      <c r="L74" s="131">
        <f t="shared" si="45"/>
        <v>11770000</v>
      </c>
      <c r="M74" s="132">
        <f t="shared" si="45"/>
        <v>11769708</v>
      </c>
      <c r="N74" s="131">
        <f t="shared" si="45"/>
        <v>6005000</v>
      </c>
      <c r="O74" s="132">
        <f t="shared" si="45"/>
        <v>6004767</v>
      </c>
      <c r="P74" s="131">
        <f>$H74      +$J74      +$L74      +$N74</f>
        <v>31703000</v>
      </c>
      <c r="Q74" s="132">
        <f>$I74      +$K74      +$M74      +$O74</f>
        <v>31703001</v>
      </c>
      <c r="R74" s="72">
        <f>IF(($L74      =0),0,((($N74      -$L74      )/$L74      )*100))</f>
        <v>-48.980458793542908</v>
      </c>
      <c r="S74" s="73">
        <f>IF(($M74      =0),0,((($O74      -$M74      )/$M74      )*100))</f>
        <v>-48.981172684997794</v>
      </c>
      <c r="T74" s="72">
        <f>IF(($E71      =0),0,(($P71      /$E71      )*100))</f>
        <v>100</v>
      </c>
      <c r="U74" s="76">
        <f>IF($E71   =0,0,($Q71   /$E71 )*100)</f>
        <v>100.00000315427562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50214000</v>
      </c>
      <c r="C75" s="130">
        <f>SUM(C9:C16,C19:C25,C28:C31,C34,C37:C41,C44:C54,C57:C60,C63:C67,C71:C72)</f>
        <v>14263000</v>
      </c>
      <c r="D75" s="130"/>
      <c r="E75" s="130">
        <f>$B75      +$C75      +$D75</f>
        <v>64477000</v>
      </c>
      <c r="F75" s="131">
        <f t="shared" ref="F75:O75" si="46">SUM(F9:F16,F19:F25,F28:F31,F34,F37:F41,F44:F54,F57:F60,F63:F67,F71:F72)</f>
        <v>77214000</v>
      </c>
      <c r="G75" s="132">
        <f t="shared" si="46"/>
        <v>62979000</v>
      </c>
      <c r="H75" s="131">
        <f t="shared" si="46"/>
        <v>5864000</v>
      </c>
      <c r="I75" s="132">
        <f t="shared" si="46"/>
        <v>6725538</v>
      </c>
      <c r="J75" s="131">
        <f t="shared" si="46"/>
        <v>10687000</v>
      </c>
      <c r="K75" s="132">
        <f t="shared" si="46"/>
        <v>10883386</v>
      </c>
      <c r="L75" s="131">
        <f t="shared" si="46"/>
        <v>12261000</v>
      </c>
      <c r="M75" s="132">
        <f t="shared" si="46"/>
        <v>12131226</v>
      </c>
      <c r="N75" s="131">
        <f t="shared" si="46"/>
        <v>6178000</v>
      </c>
      <c r="O75" s="132">
        <f t="shared" si="46"/>
        <v>6238853</v>
      </c>
      <c r="P75" s="131">
        <f>$H75      +$J75      +$L75      +$N75</f>
        <v>34990000</v>
      </c>
      <c r="Q75" s="132">
        <f>$I75      +$K75      +$M75      +$O75</f>
        <v>35979003</v>
      </c>
      <c r="R75" s="72">
        <f>IF(($L75      =0),0,((($N75      -$L75      )/$L75      )*100))</f>
        <v>-49.612592773835743</v>
      </c>
      <c r="S75" s="73">
        <f>IF(($M75      =0),0,((($O75      -$M75      )/$M75      )*100))</f>
        <v>-48.571949776551847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55.558201940329319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57.128571428571426</v>
      </c>
      <c r="V75" s="131">
        <f>SUM(V9:V16,V19:V25,V28:V31,V34,V37:V41,V44:V54,V57:V60,V63:V67,V71:V72)</f>
        <v>3255000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riTcJxYtnf7WscOtcXXF0BNyIc6d8Ra9ZczPS8+BH7QXimDHmz0a5gVYYYiTDlGgnxGjO0V2XkqYWZpTk0IhA==" saltValue="NVbO9e6dDK0aP3mHEv7BG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2500000</v>
      </c>
      <c r="C10" s="118"/>
      <c r="D10" s="118"/>
      <c r="E10" s="118">
        <f t="shared" ref="E10:E17" si="0">$B10      +$C10      +$D10</f>
        <v>2500000</v>
      </c>
      <c r="F10" s="119">
        <v>2500000</v>
      </c>
      <c r="G10" s="120">
        <v>2500000</v>
      </c>
      <c r="H10" s="119">
        <v>636000</v>
      </c>
      <c r="I10" s="120">
        <v>635210</v>
      </c>
      <c r="J10" s="119">
        <v>378000</v>
      </c>
      <c r="K10" s="120">
        <v>378516</v>
      </c>
      <c r="L10" s="119">
        <v>222000</v>
      </c>
      <c r="M10" s="120">
        <v>222202</v>
      </c>
      <c r="N10" s="119">
        <v>1264000</v>
      </c>
      <c r="O10" s="120">
        <v>1264071</v>
      </c>
      <c r="P10" s="119">
        <f t="shared" ref="P10:P17" si="1">$H10      +$J10      +$L10      +$N10</f>
        <v>2500000</v>
      </c>
      <c r="Q10" s="120">
        <f t="shared" ref="Q10:Q17" si="2">$I10      +$K10      +$M10      +$O10</f>
        <v>2499999</v>
      </c>
      <c r="R10" s="59">
        <f t="shared" ref="R10:R17" si="3">IF(($L10      =0),0,((($N10      -$L10      )/$L10      )*100))</f>
        <v>469.36936936936934</v>
      </c>
      <c r="S10" s="60">
        <f t="shared" ref="S10:S17" si="4">IF(($M10      =0),0,((($O10      -$M10      )/$M10      )*100))</f>
        <v>468.88371841837613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99.999960000000002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2500000</v>
      </c>
      <c r="C17" s="121">
        <f>SUM(C9:C16)</f>
        <v>0</v>
      </c>
      <c r="D17" s="121"/>
      <c r="E17" s="121">
        <f t="shared" si="0"/>
        <v>2500000</v>
      </c>
      <c r="F17" s="122">
        <f t="shared" ref="F17:O17" si="7">SUM(F9:F16)</f>
        <v>2500000</v>
      </c>
      <c r="G17" s="123">
        <f t="shared" si="7"/>
        <v>2500000</v>
      </c>
      <c r="H17" s="122">
        <f t="shared" si="7"/>
        <v>636000</v>
      </c>
      <c r="I17" s="123">
        <f t="shared" si="7"/>
        <v>635210</v>
      </c>
      <c r="J17" s="122">
        <f t="shared" si="7"/>
        <v>378000</v>
      </c>
      <c r="K17" s="123">
        <f t="shared" si="7"/>
        <v>378516</v>
      </c>
      <c r="L17" s="122">
        <f t="shared" si="7"/>
        <v>222000</v>
      </c>
      <c r="M17" s="123">
        <f t="shared" si="7"/>
        <v>222202</v>
      </c>
      <c r="N17" s="122">
        <f t="shared" si="7"/>
        <v>1264000</v>
      </c>
      <c r="O17" s="123">
        <f t="shared" si="7"/>
        <v>1264071</v>
      </c>
      <c r="P17" s="122">
        <f t="shared" si="1"/>
        <v>2500000</v>
      </c>
      <c r="Q17" s="123">
        <f t="shared" si="2"/>
        <v>2499999</v>
      </c>
      <c r="R17" s="63">
        <f t="shared" si="3"/>
        <v>469.36936936936934</v>
      </c>
      <c r="S17" s="64">
        <f t="shared" si="4"/>
        <v>468.88371841837613</v>
      </c>
      <c r="T17" s="63">
        <f>IF((SUM($E9:$E14))=0,0,(P17/(SUM($E9:$E14))*100))</f>
        <v>100</v>
      </c>
      <c r="U17" s="65">
        <f>IF((SUM($E9:$E14))=0,0,(Q17/(SUM($E9:$E14))*100))</f>
        <v>99.999960000000002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156505000</v>
      </c>
      <c r="C19" s="118"/>
      <c r="D19" s="118"/>
      <c r="E19" s="118">
        <f t="shared" ref="E19:E26" si="8">$B19      +$C19      +$D19</f>
        <v>156505000</v>
      </c>
      <c r="F19" s="119">
        <v>156505000</v>
      </c>
      <c r="G19" s="120">
        <v>156505000</v>
      </c>
      <c r="H19" s="119">
        <v>14396000</v>
      </c>
      <c r="I19" s="120">
        <v>12051794</v>
      </c>
      <c r="J19" s="119">
        <v>58546000</v>
      </c>
      <c r="K19" s="120">
        <v>52839965</v>
      </c>
      <c r="L19" s="119">
        <v>27201000</v>
      </c>
      <c r="M19" s="120">
        <v>28094396</v>
      </c>
      <c r="N19" s="119">
        <v>38708000</v>
      </c>
      <c r="O19" s="120">
        <v>63518844</v>
      </c>
      <c r="P19" s="119">
        <f t="shared" ref="P19:P26" si="9">$H19      +$J19      +$L19      +$N19</f>
        <v>138851000</v>
      </c>
      <c r="Q19" s="120">
        <f t="shared" ref="Q19:Q26" si="10">$I19      +$K19      +$M19      +$O19</f>
        <v>156504999</v>
      </c>
      <c r="R19" s="59">
        <f t="shared" ref="R19:R26" si="11">IF(($L19      =0),0,((($N19      -$L19      )/$L19      )*100))</f>
        <v>42.303591779713983</v>
      </c>
      <c r="S19" s="60">
        <f t="shared" ref="S19:S26" si="12">IF(($M19      =0),0,((($O19      -$M19      )/$M19      )*100))</f>
        <v>126.09079760960158</v>
      </c>
      <c r="T19" s="59">
        <f t="shared" ref="T19:T26" si="13">IF(($E19      =0),0,(($P19      /$E19      )*100))</f>
        <v>88.719849206095645</v>
      </c>
      <c r="U19" s="61">
        <f t="shared" ref="U19:U26" si="14">IF(($E19      =0),0,(($Q19      /$E19      )*100))</f>
        <v>99.999999361042782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156505000</v>
      </c>
      <c r="C26" s="121">
        <f>SUM(C19:C25)</f>
        <v>0</v>
      </c>
      <c r="D26" s="121"/>
      <c r="E26" s="121">
        <f t="shared" si="8"/>
        <v>156505000</v>
      </c>
      <c r="F26" s="122">
        <f t="shared" ref="F26:O26" si="15">SUM(F19:F25)</f>
        <v>156505000</v>
      </c>
      <c r="G26" s="123">
        <f t="shared" si="15"/>
        <v>156505000</v>
      </c>
      <c r="H26" s="122">
        <f t="shared" si="15"/>
        <v>14396000</v>
      </c>
      <c r="I26" s="123">
        <f t="shared" si="15"/>
        <v>12051794</v>
      </c>
      <c r="J26" s="122">
        <f t="shared" si="15"/>
        <v>58546000</v>
      </c>
      <c r="K26" s="123">
        <f t="shared" si="15"/>
        <v>52839965</v>
      </c>
      <c r="L26" s="122">
        <f t="shared" si="15"/>
        <v>27201000</v>
      </c>
      <c r="M26" s="123">
        <f t="shared" si="15"/>
        <v>28094396</v>
      </c>
      <c r="N26" s="122">
        <f t="shared" si="15"/>
        <v>38708000</v>
      </c>
      <c r="O26" s="123">
        <f t="shared" si="15"/>
        <v>63518844</v>
      </c>
      <c r="P26" s="122">
        <f t="shared" si="9"/>
        <v>138851000</v>
      </c>
      <c r="Q26" s="123">
        <f t="shared" si="10"/>
        <v>156504999</v>
      </c>
      <c r="R26" s="63">
        <f t="shared" si="11"/>
        <v>42.303591779713983</v>
      </c>
      <c r="S26" s="64">
        <f t="shared" si="12"/>
        <v>126.09079760960158</v>
      </c>
      <c r="T26" s="63">
        <f>IF(($E26-$E21-$E25)   =0,0,($P26   /($E26-$E21-$E25)   )*100)</f>
        <v>88.719849206095645</v>
      </c>
      <c r="U26" s="65">
        <f>IF(($E26-$E21-$E25)   =0,0,($Q26   /($E26-$E21-$E25)   )*100)</f>
        <v>99.999999361042782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3707000</v>
      </c>
      <c r="C34" s="118"/>
      <c r="D34" s="118"/>
      <c r="E34" s="118">
        <f>$B34      +$C34      +$D34</f>
        <v>3707000</v>
      </c>
      <c r="F34" s="119">
        <v>3707000</v>
      </c>
      <c r="G34" s="120">
        <v>3707000</v>
      </c>
      <c r="H34" s="119">
        <v>553000</v>
      </c>
      <c r="I34" s="120">
        <v>553048</v>
      </c>
      <c r="J34" s="119">
        <v>828000</v>
      </c>
      <c r="K34" s="120">
        <v>828344</v>
      </c>
      <c r="L34" s="119">
        <v>1334000</v>
      </c>
      <c r="M34" s="120">
        <v>1332967</v>
      </c>
      <c r="N34" s="119">
        <v>992000</v>
      </c>
      <c r="O34" s="120">
        <v>992642</v>
      </c>
      <c r="P34" s="119">
        <f>$H34      +$J34      +$L34      +$N34</f>
        <v>3707000</v>
      </c>
      <c r="Q34" s="120">
        <f>$I34      +$K34      +$M34      +$O34</f>
        <v>3707001</v>
      </c>
      <c r="R34" s="59">
        <f>IF(($L34      =0),0,((($N34      -$L34      )/$L34      )*100))</f>
        <v>-25.637181409295351</v>
      </c>
      <c r="S34" s="60">
        <f>IF(($M34      =0),0,((($O34      -$M34      )/$M34      )*100))</f>
        <v>-25.531389749333627</v>
      </c>
      <c r="T34" s="59">
        <f>IF(($E34      =0),0,(($P34      /$E34      )*100))</f>
        <v>100</v>
      </c>
      <c r="U34" s="61">
        <f>IF(($E34      =0),0,(($Q34      /$E34      )*100))</f>
        <v>100.00002697599137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3707000</v>
      </c>
      <c r="C35" s="121">
        <f>C34</f>
        <v>0</v>
      </c>
      <c r="D35" s="121"/>
      <c r="E35" s="121">
        <f>$B35      +$C35      +$D35</f>
        <v>3707000</v>
      </c>
      <c r="F35" s="122">
        <f t="shared" ref="F35:O35" si="17">F34</f>
        <v>3707000</v>
      </c>
      <c r="G35" s="123">
        <f t="shared" si="17"/>
        <v>3707000</v>
      </c>
      <c r="H35" s="122">
        <f t="shared" si="17"/>
        <v>553000</v>
      </c>
      <c r="I35" s="123">
        <f t="shared" si="17"/>
        <v>553048</v>
      </c>
      <c r="J35" s="122">
        <f t="shared" si="17"/>
        <v>828000</v>
      </c>
      <c r="K35" s="123">
        <f t="shared" si="17"/>
        <v>828344</v>
      </c>
      <c r="L35" s="122">
        <f t="shared" si="17"/>
        <v>1334000</v>
      </c>
      <c r="M35" s="123">
        <f t="shared" si="17"/>
        <v>1332967</v>
      </c>
      <c r="N35" s="122">
        <f t="shared" si="17"/>
        <v>992000</v>
      </c>
      <c r="O35" s="123">
        <f t="shared" si="17"/>
        <v>992642</v>
      </c>
      <c r="P35" s="122">
        <f>$H35      +$J35      +$L35      +$N35</f>
        <v>3707000</v>
      </c>
      <c r="Q35" s="123">
        <f>$I35      +$K35      +$M35      +$O35</f>
        <v>3707001</v>
      </c>
      <c r="R35" s="63">
        <f>IF(($L35      =0),0,((($N35      -$L35      )/$L35      )*100))</f>
        <v>-25.637181409295351</v>
      </c>
      <c r="S35" s="64">
        <f>IF(($M35      =0),0,((($O35      -$M35      )/$M35      )*100))</f>
        <v>-25.531389749333627</v>
      </c>
      <c r="T35" s="63">
        <f>IF($E35   =0,0,($P35   /$E35   )*100)</f>
        <v>100</v>
      </c>
      <c r="U35" s="65">
        <f>IF($E35   =0,0,($Q35   /$E35   )*100)</f>
        <v>100.00002697599137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8550000</v>
      </c>
      <c r="C37" s="118"/>
      <c r="D37" s="118"/>
      <c r="E37" s="118">
        <f t="shared" ref="E37:E42" si="18">$B37      +$C37      +$D37</f>
        <v>8550000</v>
      </c>
      <c r="F37" s="119">
        <v>8550000</v>
      </c>
      <c r="G37" s="120">
        <v>8550000</v>
      </c>
      <c r="H37" s="119"/>
      <c r="I37" s="120"/>
      <c r="J37" s="119">
        <v>3054000</v>
      </c>
      <c r="K37" s="120">
        <v>2655664</v>
      </c>
      <c r="L37" s="119"/>
      <c r="M37" s="120">
        <v>2950376</v>
      </c>
      <c r="N37" s="119">
        <v>5065000</v>
      </c>
      <c r="O37" s="120">
        <v>2513338</v>
      </c>
      <c r="P37" s="119">
        <f t="shared" ref="P37:P42" si="19">$H37      +$J37      +$L37      +$N37</f>
        <v>8119000</v>
      </c>
      <c r="Q37" s="120">
        <f t="shared" ref="Q37:Q42" si="20">$I37      +$K37      +$M37      +$O37</f>
        <v>8119378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-14.812959432967187</v>
      </c>
      <c r="T37" s="59">
        <f t="shared" ref="T37:T42" si="23">IF(($E37      =0),0,(($P37      /$E37      )*100))</f>
        <v>94.959064327485379</v>
      </c>
      <c r="U37" s="61">
        <f t="shared" ref="U37:U42" si="24">IF(($E37      =0),0,(($Q37      /$E37      )*100))</f>
        <v>94.963485380116964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24027000</v>
      </c>
      <c r="C38" s="118">
        <v>-12055000</v>
      </c>
      <c r="D38" s="118"/>
      <c r="E38" s="118">
        <f t="shared" si="18"/>
        <v>11972000</v>
      </c>
      <c r="F38" s="119">
        <v>24027000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32577000</v>
      </c>
      <c r="C42" s="121">
        <f>SUM(C37:C41)</f>
        <v>-12055000</v>
      </c>
      <c r="D42" s="121"/>
      <c r="E42" s="121">
        <f t="shared" si="18"/>
        <v>20522000</v>
      </c>
      <c r="F42" s="122">
        <f t="shared" ref="F42:O42" si="25">SUM(F37:F41)</f>
        <v>32577000</v>
      </c>
      <c r="G42" s="123">
        <f t="shared" si="25"/>
        <v>8550000</v>
      </c>
      <c r="H42" s="122">
        <f t="shared" si="25"/>
        <v>0</v>
      </c>
      <c r="I42" s="123">
        <f t="shared" si="25"/>
        <v>0</v>
      </c>
      <c r="J42" s="122">
        <f t="shared" si="25"/>
        <v>3054000</v>
      </c>
      <c r="K42" s="123">
        <f t="shared" si="25"/>
        <v>2655664</v>
      </c>
      <c r="L42" s="122">
        <f t="shared" si="25"/>
        <v>0</v>
      </c>
      <c r="M42" s="123">
        <f t="shared" si="25"/>
        <v>2950376</v>
      </c>
      <c r="N42" s="122">
        <f t="shared" si="25"/>
        <v>5065000</v>
      </c>
      <c r="O42" s="123">
        <f t="shared" si="25"/>
        <v>2513338</v>
      </c>
      <c r="P42" s="122">
        <f t="shared" si="19"/>
        <v>8119000</v>
      </c>
      <c r="Q42" s="123">
        <f t="shared" si="20"/>
        <v>8119378</v>
      </c>
      <c r="R42" s="63">
        <f t="shared" si="21"/>
        <v>0</v>
      </c>
      <c r="S42" s="64">
        <f t="shared" si="22"/>
        <v>-14.812959432967187</v>
      </c>
      <c r="T42" s="63">
        <f>IF((+$E37+$E40) =0,0,(P42   /(+$E37+$E40) )*100)</f>
        <v>94.959064327485379</v>
      </c>
      <c r="U42" s="65">
        <f>IF((+$E37+$E40) =0,0,(Q42   /(+$E37+$E40) )*100)</f>
        <v>94.963485380116964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70129000</v>
      </c>
      <c r="C53" s="118"/>
      <c r="D53" s="118"/>
      <c r="E53" s="118">
        <f t="shared" si="26"/>
        <v>70129000</v>
      </c>
      <c r="F53" s="119">
        <v>70129000</v>
      </c>
      <c r="G53" s="120">
        <v>70129000</v>
      </c>
      <c r="H53" s="119">
        <v>13832000</v>
      </c>
      <c r="I53" s="120">
        <v>13832248</v>
      </c>
      <c r="J53" s="119">
        <v>37765000</v>
      </c>
      <c r="K53" s="120">
        <v>30324051</v>
      </c>
      <c r="L53" s="119">
        <v>18532000</v>
      </c>
      <c r="M53" s="120">
        <v>27913921</v>
      </c>
      <c r="N53" s="119"/>
      <c r="O53" s="120">
        <v>18058780</v>
      </c>
      <c r="P53" s="119">
        <f t="shared" si="27"/>
        <v>70129000</v>
      </c>
      <c r="Q53" s="120">
        <f t="shared" si="28"/>
        <v>90129000</v>
      </c>
      <c r="R53" s="59">
        <f t="shared" si="29"/>
        <v>-100</v>
      </c>
      <c r="S53" s="60">
        <f t="shared" si="30"/>
        <v>-35.305469983955319</v>
      </c>
      <c r="T53" s="59">
        <f t="shared" si="31"/>
        <v>100</v>
      </c>
      <c r="U53" s="61">
        <f t="shared" si="32"/>
        <v>128.51887236378673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70129000</v>
      </c>
      <c r="C55" s="121">
        <f>SUM(C44:C54)</f>
        <v>0</v>
      </c>
      <c r="D55" s="121"/>
      <c r="E55" s="121">
        <f t="shared" si="26"/>
        <v>70129000</v>
      </c>
      <c r="F55" s="122">
        <f t="shared" ref="F55:O55" si="33">SUM(F44:F54)</f>
        <v>70129000</v>
      </c>
      <c r="G55" s="123">
        <f t="shared" si="33"/>
        <v>70129000</v>
      </c>
      <c r="H55" s="122">
        <f t="shared" si="33"/>
        <v>13832000</v>
      </c>
      <c r="I55" s="123">
        <f t="shared" si="33"/>
        <v>13832248</v>
      </c>
      <c r="J55" s="122">
        <f t="shared" si="33"/>
        <v>37765000</v>
      </c>
      <c r="K55" s="123">
        <f t="shared" si="33"/>
        <v>30324051</v>
      </c>
      <c r="L55" s="122">
        <f t="shared" si="33"/>
        <v>18532000</v>
      </c>
      <c r="M55" s="123">
        <f t="shared" si="33"/>
        <v>27913921</v>
      </c>
      <c r="N55" s="122">
        <f t="shared" si="33"/>
        <v>0</v>
      </c>
      <c r="O55" s="123">
        <f t="shared" si="33"/>
        <v>18058780</v>
      </c>
      <c r="P55" s="122">
        <f t="shared" si="27"/>
        <v>70129000</v>
      </c>
      <c r="Q55" s="123">
        <f t="shared" si="28"/>
        <v>90129000</v>
      </c>
      <c r="R55" s="63">
        <f t="shared" si="29"/>
        <v>-100</v>
      </c>
      <c r="S55" s="64">
        <f t="shared" si="30"/>
        <v>-35.305469983955319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128.51887236378673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265418000</v>
      </c>
      <c r="C69" s="130">
        <f>SUM(C9:C16,C19:C25,C28:C31,C34,C37:C41,C44:C54,C57:C60,C63:C67)</f>
        <v>-12055000</v>
      </c>
      <c r="D69" s="130"/>
      <c r="E69" s="130">
        <f t="shared" si="35"/>
        <v>253363000</v>
      </c>
      <c r="F69" s="131">
        <f t="shared" ref="F69:O69" si="43">SUM(F9:F16,F19:F25,F28:F31,F34,F37:F41,F44:F54,F57:F60,F63:F67)</f>
        <v>265418000</v>
      </c>
      <c r="G69" s="132">
        <f t="shared" si="43"/>
        <v>241391000</v>
      </c>
      <c r="H69" s="131">
        <f t="shared" si="43"/>
        <v>29417000</v>
      </c>
      <c r="I69" s="132">
        <f t="shared" si="43"/>
        <v>27072300</v>
      </c>
      <c r="J69" s="131">
        <f t="shared" si="43"/>
        <v>100571000</v>
      </c>
      <c r="K69" s="132">
        <f t="shared" si="43"/>
        <v>87026540</v>
      </c>
      <c r="L69" s="131">
        <f t="shared" si="43"/>
        <v>47289000</v>
      </c>
      <c r="M69" s="132">
        <f t="shared" si="43"/>
        <v>60513862</v>
      </c>
      <c r="N69" s="131">
        <f t="shared" si="43"/>
        <v>46029000</v>
      </c>
      <c r="O69" s="132">
        <f t="shared" si="43"/>
        <v>86347675</v>
      </c>
      <c r="P69" s="131">
        <f t="shared" si="36"/>
        <v>223306000</v>
      </c>
      <c r="Q69" s="132">
        <f t="shared" si="37"/>
        <v>260960377</v>
      </c>
      <c r="R69" s="72">
        <f t="shared" si="38"/>
        <v>-2.6644674237137602</v>
      </c>
      <c r="S69" s="73">
        <f t="shared" si="39"/>
        <v>42.690735884614341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92.508005683724747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108.10692072198218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265418000</v>
      </c>
      <c r="C75" s="130">
        <f>SUM(C9:C16,C19:C25,C28:C31,C34,C37:C41,C44:C54,C57:C60,C63:C67,C71:C72)</f>
        <v>-12055000</v>
      </c>
      <c r="D75" s="130"/>
      <c r="E75" s="130">
        <f>$B75      +$C75      +$D75</f>
        <v>253363000</v>
      </c>
      <c r="F75" s="131">
        <f t="shared" ref="F75:O75" si="46">SUM(F9:F16,F19:F25,F28:F31,F34,F37:F41,F44:F54,F57:F60,F63:F67,F71:F72)</f>
        <v>265418000</v>
      </c>
      <c r="G75" s="132">
        <f t="shared" si="46"/>
        <v>241391000</v>
      </c>
      <c r="H75" s="131">
        <f t="shared" si="46"/>
        <v>29417000</v>
      </c>
      <c r="I75" s="132">
        <f t="shared" si="46"/>
        <v>27072300</v>
      </c>
      <c r="J75" s="131">
        <f t="shared" si="46"/>
        <v>100571000</v>
      </c>
      <c r="K75" s="132">
        <f t="shared" si="46"/>
        <v>87026540</v>
      </c>
      <c r="L75" s="131">
        <f t="shared" si="46"/>
        <v>47289000</v>
      </c>
      <c r="M75" s="132">
        <f t="shared" si="46"/>
        <v>60513862</v>
      </c>
      <c r="N75" s="131">
        <f t="shared" si="46"/>
        <v>46029000</v>
      </c>
      <c r="O75" s="132">
        <f t="shared" si="46"/>
        <v>86347675</v>
      </c>
      <c r="P75" s="131">
        <f>$H75      +$J75      +$L75      +$N75</f>
        <v>223306000</v>
      </c>
      <c r="Q75" s="132">
        <f>$I75      +$K75      +$M75      +$O75</f>
        <v>260960377</v>
      </c>
      <c r="R75" s="72">
        <f>IF(($L75      =0),0,((($N75      -$L75      )/$L75      )*100))</f>
        <v>-2.6644674237137602</v>
      </c>
      <c r="S75" s="73">
        <f>IF(($M75      =0),0,((($O75      -$M75      )/$M75      )*100))</f>
        <v>42.690735884614341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92.508005683724747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108.10692072198218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qB28qCmbIIwybeUtRootx4J41xeFRA7BjI6EmLjHpZwu5WKzz2tI/ITwaxJNzIoF3sVISD7Yzkx/pwV3ZnZbcg==" saltValue="syzRbdnisZtOGpeScc/iZ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1309000</v>
      </c>
      <c r="I10" s="120">
        <v>1571990</v>
      </c>
      <c r="J10" s="119">
        <v>139000</v>
      </c>
      <c r="K10" s="120">
        <v>107584</v>
      </c>
      <c r="L10" s="119">
        <v>168000</v>
      </c>
      <c r="M10" s="120">
        <v>86464</v>
      </c>
      <c r="N10" s="119">
        <v>88000</v>
      </c>
      <c r="O10" s="120">
        <v>133959</v>
      </c>
      <c r="P10" s="119">
        <f t="shared" ref="P10:P17" si="1">$H10      +$J10      +$L10      +$N10</f>
        <v>1704000</v>
      </c>
      <c r="Q10" s="120">
        <f t="shared" ref="Q10:Q17" si="2">$I10      +$K10      +$M10      +$O10</f>
        <v>1899997</v>
      </c>
      <c r="R10" s="59">
        <f t="shared" ref="R10:R17" si="3">IF(($L10      =0),0,((($N10      -$L10      )/$L10      )*100))</f>
        <v>-47.619047619047613</v>
      </c>
      <c r="S10" s="60">
        <f t="shared" ref="S10:S17" si="4">IF(($M10      =0),0,((($O10      -$M10      )/$M10      )*100))</f>
        <v>54.930375647668392</v>
      </c>
      <c r="T10" s="59">
        <f t="shared" ref="T10:T17" si="5">IF(($E10      =0),0,(($P10      /$E10      )*100))</f>
        <v>89.684210526315795</v>
      </c>
      <c r="U10" s="61">
        <f t="shared" ref="U10:U17" si="6">IF(($E10      =0),0,(($Q10      /$E10      )*100))</f>
        <v>99.999842105263156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1309000</v>
      </c>
      <c r="I17" s="123">
        <f t="shared" si="7"/>
        <v>1571990</v>
      </c>
      <c r="J17" s="122">
        <f t="shared" si="7"/>
        <v>139000</v>
      </c>
      <c r="K17" s="123">
        <f t="shared" si="7"/>
        <v>107584</v>
      </c>
      <c r="L17" s="122">
        <f t="shared" si="7"/>
        <v>168000</v>
      </c>
      <c r="M17" s="123">
        <f t="shared" si="7"/>
        <v>86464</v>
      </c>
      <c r="N17" s="122">
        <f t="shared" si="7"/>
        <v>88000</v>
      </c>
      <c r="O17" s="123">
        <f t="shared" si="7"/>
        <v>133959</v>
      </c>
      <c r="P17" s="122">
        <f t="shared" si="1"/>
        <v>1704000</v>
      </c>
      <c r="Q17" s="123">
        <f t="shared" si="2"/>
        <v>1899997</v>
      </c>
      <c r="R17" s="63">
        <f t="shared" si="3"/>
        <v>-47.619047619047613</v>
      </c>
      <c r="S17" s="64">
        <f t="shared" si="4"/>
        <v>54.930375647668392</v>
      </c>
      <c r="T17" s="63">
        <f>IF((SUM($E9:$E14))=0,0,(P17/(SUM($E9:$E14))*100))</f>
        <v>89.684210526315795</v>
      </c>
      <c r="U17" s="65">
        <f>IF((SUM($E9:$E14))=0,0,(Q17/(SUM($E9:$E14))*100))</f>
        <v>99.999842105263156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8090000</v>
      </c>
      <c r="W23" s="120">
        <v>8090000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8090000</v>
      </c>
      <c r="W26" s="123">
        <f>SUM(W19:W25)</f>
        <v>8090000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2794000</v>
      </c>
      <c r="C34" s="118"/>
      <c r="D34" s="118"/>
      <c r="E34" s="118">
        <f>$B34      +$C34      +$D34</f>
        <v>2794000</v>
      </c>
      <c r="F34" s="119">
        <v>2794000</v>
      </c>
      <c r="G34" s="120">
        <v>2794000</v>
      </c>
      <c r="H34" s="119">
        <v>699000</v>
      </c>
      <c r="I34" s="120">
        <v>779377</v>
      </c>
      <c r="J34" s="119">
        <v>815000</v>
      </c>
      <c r="K34" s="120">
        <v>816099</v>
      </c>
      <c r="L34" s="119">
        <v>799000</v>
      </c>
      <c r="M34" s="120">
        <v>799045</v>
      </c>
      <c r="N34" s="119">
        <v>400000</v>
      </c>
      <c r="O34" s="120">
        <v>399478</v>
      </c>
      <c r="P34" s="119">
        <f>$H34      +$J34      +$L34      +$N34</f>
        <v>2713000</v>
      </c>
      <c r="Q34" s="120">
        <f>$I34      +$K34      +$M34      +$O34</f>
        <v>2793999</v>
      </c>
      <c r="R34" s="59">
        <f>IF(($L34      =0),0,((($N34      -$L34      )/$L34      )*100))</f>
        <v>-49.937421777221523</v>
      </c>
      <c r="S34" s="60">
        <f>IF(($M34      =0),0,((($O34      -$M34      )/$M34      )*100))</f>
        <v>-50.005569148170622</v>
      </c>
      <c r="T34" s="59">
        <f>IF(($E34      =0),0,(($P34      /$E34      )*100))</f>
        <v>97.100930565497492</v>
      </c>
      <c r="U34" s="61">
        <f>IF(($E34      =0),0,(($Q34      /$E34      )*100))</f>
        <v>99.999964209019339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2794000</v>
      </c>
      <c r="C35" s="121">
        <f>C34</f>
        <v>0</v>
      </c>
      <c r="D35" s="121"/>
      <c r="E35" s="121">
        <f>$B35      +$C35      +$D35</f>
        <v>2794000</v>
      </c>
      <c r="F35" s="122">
        <f t="shared" ref="F35:O35" si="17">F34</f>
        <v>2794000</v>
      </c>
      <c r="G35" s="123">
        <f t="shared" si="17"/>
        <v>2794000</v>
      </c>
      <c r="H35" s="122">
        <f t="shared" si="17"/>
        <v>699000</v>
      </c>
      <c r="I35" s="123">
        <f t="shared" si="17"/>
        <v>779377</v>
      </c>
      <c r="J35" s="122">
        <f t="shared" si="17"/>
        <v>815000</v>
      </c>
      <c r="K35" s="123">
        <f t="shared" si="17"/>
        <v>816099</v>
      </c>
      <c r="L35" s="122">
        <f t="shared" si="17"/>
        <v>799000</v>
      </c>
      <c r="M35" s="123">
        <f t="shared" si="17"/>
        <v>799045</v>
      </c>
      <c r="N35" s="122">
        <f t="shared" si="17"/>
        <v>400000</v>
      </c>
      <c r="O35" s="123">
        <f t="shared" si="17"/>
        <v>399478</v>
      </c>
      <c r="P35" s="122">
        <f>$H35      +$J35      +$L35      +$N35</f>
        <v>2713000</v>
      </c>
      <c r="Q35" s="123">
        <f>$I35      +$K35      +$M35      +$O35</f>
        <v>2793999</v>
      </c>
      <c r="R35" s="63">
        <f>IF(($L35      =0),0,((($N35      -$L35      )/$L35      )*100))</f>
        <v>-49.937421777221523</v>
      </c>
      <c r="S35" s="64">
        <f>IF(($M35      =0),0,((($O35      -$M35      )/$M35      )*100))</f>
        <v>-50.005569148170622</v>
      </c>
      <c r="T35" s="63">
        <f>IF($E35   =0,0,($P35   /$E35   )*100)</f>
        <v>97.100930565497492</v>
      </c>
      <c r="U35" s="65">
        <f>IF($E35   =0,0,($Q35   /$E35   )*100)</f>
        <v>99.999964209019339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1710000</v>
      </c>
      <c r="C37" s="118"/>
      <c r="D37" s="118"/>
      <c r="E37" s="118">
        <f t="shared" ref="E37:E42" si="18">$B37      +$C37      +$D37</f>
        <v>1710000</v>
      </c>
      <c r="F37" s="119">
        <v>1710000</v>
      </c>
      <c r="G37" s="120">
        <v>770000</v>
      </c>
      <c r="H37" s="119"/>
      <c r="I37" s="120"/>
      <c r="J37" s="119">
        <v>115000</v>
      </c>
      <c r="K37" s="120">
        <v>100530</v>
      </c>
      <c r="L37" s="119">
        <v>369000</v>
      </c>
      <c r="M37" s="120">
        <v>320400</v>
      </c>
      <c r="N37" s="119">
        <v>286000</v>
      </c>
      <c r="O37" s="120">
        <v>248635</v>
      </c>
      <c r="P37" s="119">
        <f t="shared" ref="P37:P42" si="19">$H37      +$J37      +$L37      +$N37</f>
        <v>770000</v>
      </c>
      <c r="Q37" s="120">
        <f t="shared" ref="Q37:Q42" si="20">$I37      +$K37      +$M37      +$O37</f>
        <v>669565</v>
      </c>
      <c r="R37" s="59">
        <f t="shared" ref="R37:R42" si="21">IF(($L37      =0),0,((($N37      -$L37      )/$L37      )*100))</f>
        <v>-22.493224932249323</v>
      </c>
      <c r="S37" s="60">
        <f t="shared" ref="S37:S42" si="22">IF(($M37      =0),0,((($O37      -$M37      )/$M37      )*100))</f>
        <v>-22.398564294631708</v>
      </c>
      <c r="T37" s="59">
        <f t="shared" ref="T37:T42" si="23">IF(($E37      =0),0,(($P37      /$E37      )*100))</f>
        <v>45.029239766081872</v>
      </c>
      <c r="U37" s="61">
        <f t="shared" ref="U37:U42" si="24">IF(($E37      =0),0,(($Q37      /$E37      )*100))</f>
        <v>39.155847953216373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11789000</v>
      </c>
      <c r="C38" s="118">
        <v>8328000</v>
      </c>
      <c r="D38" s="118"/>
      <c r="E38" s="118">
        <f t="shared" si="18"/>
        <v>20117000</v>
      </c>
      <c r="F38" s="119">
        <v>11789000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13499000</v>
      </c>
      <c r="C42" s="121">
        <f>SUM(C37:C41)</f>
        <v>8328000</v>
      </c>
      <c r="D42" s="121"/>
      <c r="E42" s="121">
        <f t="shared" si="18"/>
        <v>21827000</v>
      </c>
      <c r="F42" s="122">
        <f t="shared" ref="F42:O42" si="25">SUM(F37:F41)</f>
        <v>13499000</v>
      </c>
      <c r="G42" s="123">
        <f t="shared" si="25"/>
        <v>770000</v>
      </c>
      <c r="H42" s="122">
        <f t="shared" si="25"/>
        <v>0</v>
      </c>
      <c r="I42" s="123">
        <f t="shared" si="25"/>
        <v>0</v>
      </c>
      <c r="J42" s="122">
        <f t="shared" si="25"/>
        <v>115000</v>
      </c>
      <c r="K42" s="123">
        <f t="shared" si="25"/>
        <v>100530</v>
      </c>
      <c r="L42" s="122">
        <f t="shared" si="25"/>
        <v>369000</v>
      </c>
      <c r="M42" s="123">
        <f t="shared" si="25"/>
        <v>320400</v>
      </c>
      <c r="N42" s="122">
        <f t="shared" si="25"/>
        <v>286000</v>
      </c>
      <c r="O42" s="123">
        <f t="shared" si="25"/>
        <v>248635</v>
      </c>
      <c r="P42" s="122">
        <f t="shared" si="19"/>
        <v>770000</v>
      </c>
      <c r="Q42" s="123">
        <f t="shared" si="20"/>
        <v>669565</v>
      </c>
      <c r="R42" s="63">
        <f t="shared" si="21"/>
        <v>-22.493224932249323</v>
      </c>
      <c r="S42" s="64">
        <f t="shared" si="22"/>
        <v>-22.398564294631708</v>
      </c>
      <c r="T42" s="63">
        <f>IF((+$E37+$E40) =0,0,(P42   /(+$E37+$E40) )*100)</f>
        <v>45.029239766081872</v>
      </c>
      <c r="U42" s="65">
        <f>IF((+$E37+$E40) =0,0,(Q42   /(+$E37+$E40) )*100)</f>
        <v>39.155847953216373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18193000</v>
      </c>
      <c r="C69" s="130">
        <f>SUM(C9:C16,C19:C25,C28:C31,C34,C37:C41,C44:C54,C57:C60,C63:C67)</f>
        <v>8328000</v>
      </c>
      <c r="D69" s="130"/>
      <c r="E69" s="130">
        <f t="shared" si="35"/>
        <v>26521000</v>
      </c>
      <c r="F69" s="131">
        <f t="shared" ref="F69:O69" si="43">SUM(F9:F16,F19:F25,F28:F31,F34,F37:F41,F44:F54,F57:F60,F63:F67)</f>
        <v>18193000</v>
      </c>
      <c r="G69" s="132">
        <f t="shared" si="43"/>
        <v>5464000</v>
      </c>
      <c r="H69" s="131">
        <f t="shared" si="43"/>
        <v>2008000</v>
      </c>
      <c r="I69" s="132">
        <f t="shared" si="43"/>
        <v>2351367</v>
      </c>
      <c r="J69" s="131">
        <f t="shared" si="43"/>
        <v>1069000</v>
      </c>
      <c r="K69" s="132">
        <f t="shared" si="43"/>
        <v>1024213</v>
      </c>
      <c r="L69" s="131">
        <f t="shared" si="43"/>
        <v>1336000</v>
      </c>
      <c r="M69" s="132">
        <f t="shared" si="43"/>
        <v>1205909</v>
      </c>
      <c r="N69" s="131">
        <f t="shared" si="43"/>
        <v>774000</v>
      </c>
      <c r="O69" s="132">
        <f t="shared" si="43"/>
        <v>782072</v>
      </c>
      <c r="P69" s="131">
        <f t="shared" si="36"/>
        <v>5187000</v>
      </c>
      <c r="Q69" s="132">
        <f t="shared" si="37"/>
        <v>5363561</v>
      </c>
      <c r="R69" s="72">
        <f t="shared" si="38"/>
        <v>-42.065868263473057</v>
      </c>
      <c r="S69" s="73">
        <f t="shared" si="39"/>
        <v>-35.14668188063942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80.99625234228607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83.753294815740162</v>
      </c>
      <c r="V69" s="131">
        <f>SUM(V9:V16,V19:V25,V28:V31,V34,V37:V41,V44:V54,V57:V60,V63:V67)</f>
        <v>8090000</v>
      </c>
      <c r="W69" s="132">
        <f>SUM(W9:W16,W19:W25,W28:W31,W34,W37:W41,W44:W54,W57:W60,W63:W67)</f>
        <v>8090000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49518000</v>
      </c>
      <c r="C71" s="118"/>
      <c r="D71" s="118"/>
      <c r="E71" s="118">
        <f>$B71      +$C71      +$D71</f>
        <v>49518000</v>
      </c>
      <c r="F71" s="119">
        <v>49518000</v>
      </c>
      <c r="G71" s="120">
        <v>49518000</v>
      </c>
      <c r="H71" s="119">
        <v>17685000</v>
      </c>
      <c r="I71" s="120">
        <v>18948287</v>
      </c>
      <c r="J71" s="119">
        <v>15419000</v>
      </c>
      <c r="K71" s="120">
        <v>22043715</v>
      </c>
      <c r="L71" s="119">
        <v>11601000</v>
      </c>
      <c r="M71" s="120">
        <v>7750718</v>
      </c>
      <c r="N71" s="119">
        <v>4813000</v>
      </c>
      <c r="O71" s="120">
        <v>679312</v>
      </c>
      <c r="P71" s="119">
        <f>$H71      +$J71      +$L71      +$N71</f>
        <v>49518000</v>
      </c>
      <c r="Q71" s="120">
        <f>$I71      +$K71      +$M71      +$O71</f>
        <v>49422032</v>
      </c>
      <c r="R71" s="59">
        <f>IF(($L71      =0),0,((($N71      -$L71      )/$L71      )*100))</f>
        <v>-58.512197224377203</v>
      </c>
      <c r="S71" s="60">
        <f>IF(($M71      =0),0,((($O71      -$M71      )/$M71      )*100))</f>
        <v>-91.235495859867427</v>
      </c>
      <c r="T71" s="59">
        <f>IF(($E71      =0),0,(($P71      /$E71      )*100))</f>
        <v>100</v>
      </c>
      <c r="U71" s="61">
        <f>IF(($E71      =0),0,(($Q71      /$E71      )*100))</f>
        <v>99.806195726806408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49518000</v>
      </c>
      <c r="C73" s="127">
        <f>SUM(C71:C72)</f>
        <v>0</v>
      </c>
      <c r="D73" s="127"/>
      <c r="E73" s="127">
        <f>$B73      +$C73      +$D73</f>
        <v>49518000</v>
      </c>
      <c r="F73" s="128">
        <f t="shared" ref="F73:O73" si="44">SUM(F71:F72)</f>
        <v>49518000</v>
      </c>
      <c r="G73" s="129">
        <f t="shared" si="44"/>
        <v>49518000</v>
      </c>
      <c r="H73" s="128">
        <f t="shared" si="44"/>
        <v>17685000</v>
      </c>
      <c r="I73" s="129">
        <f t="shared" si="44"/>
        <v>18948287</v>
      </c>
      <c r="J73" s="128">
        <f t="shared" si="44"/>
        <v>15419000</v>
      </c>
      <c r="K73" s="129">
        <f t="shared" si="44"/>
        <v>22043715</v>
      </c>
      <c r="L73" s="128">
        <f t="shared" si="44"/>
        <v>11601000</v>
      </c>
      <c r="M73" s="129">
        <f t="shared" si="44"/>
        <v>7750718</v>
      </c>
      <c r="N73" s="128">
        <f t="shared" si="44"/>
        <v>4813000</v>
      </c>
      <c r="O73" s="129">
        <f t="shared" si="44"/>
        <v>679312</v>
      </c>
      <c r="P73" s="128">
        <f>$H73      +$J73      +$L73      +$N73</f>
        <v>49518000</v>
      </c>
      <c r="Q73" s="129">
        <f>$I73      +$K73      +$M73      +$O73</f>
        <v>49422032</v>
      </c>
      <c r="R73" s="68">
        <f>IF(($L73      =0),0,((($N73      -$L73      )/$L73      )*100))</f>
        <v>-58.512197224377203</v>
      </c>
      <c r="S73" s="69">
        <f>IF(($M73      =0),0,((($O73      -$M73      )/$M73      )*100))</f>
        <v>-91.235495859867427</v>
      </c>
      <c r="T73" s="68">
        <f>IF(($E71      =0),0,(($P71      /$E71      )*100))</f>
        <v>100</v>
      </c>
      <c r="U73" s="70">
        <f>IF($E71   =0,0,($Q71   /$E71 )*100)</f>
        <v>99.806195726806408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49518000</v>
      </c>
      <c r="C74" s="130">
        <f>SUM(C71:C72)</f>
        <v>0</v>
      </c>
      <c r="D74" s="130"/>
      <c r="E74" s="130">
        <f>$B74      +$C74      +$D74</f>
        <v>49518000</v>
      </c>
      <c r="F74" s="131">
        <f t="shared" ref="F74:O74" si="45">SUM(F71:F72)</f>
        <v>49518000</v>
      </c>
      <c r="G74" s="132">
        <f t="shared" si="45"/>
        <v>49518000</v>
      </c>
      <c r="H74" s="131">
        <f t="shared" si="45"/>
        <v>17685000</v>
      </c>
      <c r="I74" s="132">
        <f t="shared" si="45"/>
        <v>18948287</v>
      </c>
      <c r="J74" s="131">
        <f t="shared" si="45"/>
        <v>15419000</v>
      </c>
      <c r="K74" s="132">
        <f t="shared" si="45"/>
        <v>22043715</v>
      </c>
      <c r="L74" s="131">
        <f t="shared" si="45"/>
        <v>11601000</v>
      </c>
      <c r="M74" s="132">
        <f t="shared" si="45"/>
        <v>7750718</v>
      </c>
      <c r="N74" s="131">
        <f t="shared" si="45"/>
        <v>4813000</v>
      </c>
      <c r="O74" s="132">
        <f t="shared" si="45"/>
        <v>679312</v>
      </c>
      <c r="P74" s="131">
        <f>$H74      +$J74      +$L74      +$N74</f>
        <v>49518000</v>
      </c>
      <c r="Q74" s="132">
        <f>$I74      +$K74      +$M74      +$O74</f>
        <v>49422032</v>
      </c>
      <c r="R74" s="72">
        <f>IF(($L74      =0),0,((($N74      -$L74      )/$L74      )*100))</f>
        <v>-58.512197224377203</v>
      </c>
      <c r="S74" s="73">
        <f>IF(($M74      =0),0,((($O74      -$M74      )/$M74      )*100))</f>
        <v>-91.235495859867427</v>
      </c>
      <c r="T74" s="72">
        <f>IF(($E71      =0),0,(($P71      /$E71      )*100))</f>
        <v>100</v>
      </c>
      <c r="U74" s="76">
        <f>IF($E71   =0,0,($Q71   /$E71 )*100)</f>
        <v>99.806195726806408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67711000</v>
      </c>
      <c r="C75" s="130">
        <f>SUM(C9:C16,C19:C25,C28:C31,C34,C37:C41,C44:C54,C57:C60,C63:C67,C71:C72)</f>
        <v>8328000</v>
      </c>
      <c r="D75" s="130"/>
      <c r="E75" s="130">
        <f>$B75      +$C75      +$D75</f>
        <v>76039000</v>
      </c>
      <c r="F75" s="131">
        <f t="shared" ref="F75:O75" si="46">SUM(F9:F16,F19:F25,F28:F31,F34,F37:F41,F44:F54,F57:F60,F63:F67,F71:F72)</f>
        <v>67711000</v>
      </c>
      <c r="G75" s="132">
        <f t="shared" si="46"/>
        <v>54982000</v>
      </c>
      <c r="H75" s="131">
        <f t="shared" si="46"/>
        <v>19693000</v>
      </c>
      <c r="I75" s="132">
        <f t="shared" si="46"/>
        <v>21299654</v>
      </c>
      <c r="J75" s="131">
        <f t="shared" si="46"/>
        <v>16488000</v>
      </c>
      <c r="K75" s="132">
        <f t="shared" si="46"/>
        <v>23067928</v>
      </c>
      <c r="L75" s="131">
        <f t="shared" si="46"/>
        <v>12937000</v>
      </c>
      <c r="M75" s="132">
        <f t="shared" si="46"/>
        <v>8956627</v>
      </c>
      <c r="N75" s="131">
        <f t="shared" si="46"/>
        <v>5587000</v>
      </c>
      <c r="O75" s="132">
        <f t="shared" si="46"/>
        <v>1461384</v>
      </c>
      <c r="P75" s="131">
        <f>$H75      +$J75      +$L75      +$N75</f>
        <v>54705000</v>
      </c>
      <c r="Q75" s="132">
        <f>$I75      +$K75      +$M75      +$O75</f>
        <v>54785593</v>
      </c>
      <c r="R75" s="72">
        <f>IF(($L75      =0),0,((($N75      -$L75      )/$L75      )*100))</f>
        <v>-56.813789904923858</v>
      </c>
      <c r="S75" s="73">
        <f>IF(($M75      =0),0,((($O75      -$M75      )/$M75      )*100))</f>
        <v>-83.68376845435229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97.823754515217615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97.967871320768225</v>
      </c>
      <c r="V75" s="131">
        <f>SUM(V9:V16,V19:V25,V28:V31,V34,V37:V41,V44:V54,V57:V60,V63:V67,V71:V72)</f>
        <v>8090000</v>
      </c>
      <c r="W75" s="132">
        <f>SUM(W9:W16,W19:W25,W28:W31,W34,W37:W41,W44:W54,W57:W60,W63:W67,W71:W72)</f>
        <v>8090000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2H2R01dzlI7lsgAS/8XGBIVjTa8itZAOmlLf46sNzR2uKeYV3xgnnuxYKxloA3upYbvcTouz/FZr7KgTTL+wg==" saltValue="tF/qNRU32UJsBtT1mgBZ9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/>
      <c r="C10" s="118"/>
      <c r="D10" s="118"/>
      <c r="E10" s="118">
        <f t="shared" ref="E10:E17" si="0">$B10      +$C10      +$D10</f>
        <v>0</v>
      </c>
      <c r="F10" s="119"/>
      <c r="G10" s="120"/>
      <c r="H10" s="119"/>
      <c r="I10" s="120"/>
      <c r="J10" s="119"/>
      <c r="K10" s="120"/>
      <c r="L10" s="119"/>
      <c r="M10" s="120"/>
      <c r="N10" s="119"/>
      <c r="O10" s="120"/>
      <c r="P10" s="119">
        <f t="shared" ref="P10:P17" si="1">$H10      +$J10      +$L10      +$N10</f>
        <v>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0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0</v>
      </c>
      <c r="C17" s="121">
        <f>SUM(C9:C16)</f>
        <v>0</v>
      </c>
      <c r="D17" s="121"/>
      <c r="E17" s="121">
        <f t="shared" si="0"/>
        <v>0</v>
      </c>
      <c r="F17" s="122">
        <f t="shared" ref="F17:O17" si="7">SUM(F9:F16)</f>
        <v>0</v>
      </c>
      <c r="G17" s="123">
        <f t="shared" si="7"/>
        <v>0</v>
      </c>
      <c r="H17" s="122">
        <f t="shared" si="7"/>
        <v>0</v>
      </c>
      <c r="I17" s="123">
        <f t="shared" si="7"/>
        <v>0</v>
      </c>
      <c r="J17" s="122">
        <f t="shared" si="7"/>
        <v>0</v>
      </c>
      <c r="K17" s="123">
        <f t="shared" si="7"/>
        <v>0</v>
      </c>
      <c r="L17" s="122">
        <f t="shared" si="7"/>
        <v>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0</v>
      </c>
      <c r="Q17" s="123">
        <f t="shared" si="2"/>
        <v>0</v>
      </c>
      <c r="R17" s="63">
        <f t="shared" si="3"/>
        <v>0</v>
      </c>
      <c r="S17" s="64">
        <f t="shared" si="4"/>
        <v>0</v>
      </c>
      <c r="T17" s="63">
        <f>IF((SUM($E9:$E14))=0,0,(P17/(SUM($E9:$E14))*100))</f>
        <v>0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12000000</v>
      </c>
      <c r="D23" s="118"/>
      <c r="E23" s="118">
        <f t="shared" si="8"/>
        <v>12000000</v>
      </c>
      <c r="F23" s="119">
        <v>12000000</v>
      </c>
      <c r="G23" s="120">
        <v>12000000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12000000</v>
      </c>
      <c r="D26" s="121"/>
      <c r="E26" s="121">
        <f t="shared" si="8"/>
        <v>12000000</v>
      </c>
      <c r="F26" s="122">
        <f t="shared" ref="F26:O26" si="15">SUM(F19:F25)</f>
        <v>12000000</v>
      </c>
      <c r="G26" s="123">
        <f t="shared" si="15"/>
        <v>12000000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1871000</v>
      </c>
      <c r="C34" s="118"/>
      <c r="D34" s="118"/>
      <c r="E34" s="118">
        <f>$B34      +$C34      +$D34</f>
        <v>1871000</v>
      </c>
      <c r="F34" s="119">
        <v>1871000</v>
      </c>
      <c r="G34" s="120">
        <v>1871000</v>
      </c>
      <c r="H34" s="119">
        <v>468000</v>
      </c>
      <c r="I34" s="120">
        <v>828649</v>
      </c>
      <c r="J34" s="119">
        <v>842000</v>
      </c>
      <c r="K34" s="120">
        <v>882110</v>
      </c>
      <c r="L34" s="119">
        <v>160000</v>
      </c>
      <c r="M34" s="120">
        <v>160240</v>
      </c>
      <c r="N34" s="119"/>
      <c r="O34" s="120"/>
      <c r="P34" s="119">
        <f>$H34      +$J34      +$L34      +$N34</f>
        <v>1470000</v>
      </c>
      <c r="Q34" s="120">
        <f>$I34      +$K34      +$M34      +$O34</f>
        <v>1870999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78.567610903260288</v>
      </c>
      <c r="U34" s="61">
        <f>IF(($E34      =0),0,(($Q34      /$E34      )*100))</f>
        <v>99.999946552645653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1871000</v>
      </c>
      <c r="C35" s="121">
        <f>C34</f>
        <v>0</v>
      </c>
      <c r="D35" s="121"/>
      <c r="E35" s="121">
        <f>$B35      +$C35      +$D35</f>
        <v>1871000</v>
      </c>
      <c r="F35" s="122">
        <f t="shared" ref="F35:O35" si="17">F34</f>
        <v>1871000</v>
      </c>
      <c r="G35" s="123">
        <f t="shared" si="17"/>
        <v>1871000</v>
      </c>
      <c r="H35" s="122">
        <f t="shared" si="17"/>
        <v>468000</v>
      </c>
      <c r="I35" s="123">
        <f t="shared" si="17"/>
        <v>828649</v>
      </c>
      <c r="J35" s="122">
        <f t="shared" si="17"/>
        <v>842000</v>
      </c>
      <c r="K35" s="123">
        <f t="shared" si="17"/>
        <v>882110</v>
      </c>
      <c r="L35" s="122">
        <f t="shared" si="17"/>
        <v>160000</v>
      </c>
      <c r="M35" s="123">
        <f t="shared" si="17"/>
        <v>160240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1470000</v>
      </c>
      <c r="Q35" s="123">
        <f>$I35      +$K35      +$M35      +$O35</f>
        <v>1870999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78.567610903260288</v>
      </c>
      <c r="U35" s="65">
        <f>IF($E35   =0,0,($Q35   /$E35   )*100)</f>
        <v>99.999946552645653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5977000</v>
      </c>
      <c r="C37" s="118"/>
      <c r="D37" s="118"/>
      <c r="E37" s="118">
        <f t="shared" ref="E37:E42" si="18">$B37      +$C37      +$D37</f>
        <v>5977000</v>
      </c>
      <c r="F37" s="119">
        <v>5977000</v>
      </c>
      <c r="G37" s="120">
        <v>5977000</v>
      </c>
      <c r="H37" s="119">
        <v>2690000</v>
      </c>
      <c r="I37" s="120">
        <v>1253911</v>
      </c>
      <c r="J37" s="119"/>
      <c r="K37" s="120">
        <v>358117</v>
      </c>
      <c r="L37" s="119">
        <v>1426000</v>
      </c>
      <c r="M37" s="120">
        <v>2221093</v>
      </c>
      <c r="N37" s="119"/>
      <c r="O37" s="120">
        <v>2143879</v>
      </c>
      <c r="P37" s="119">
        <f t="shared" ref="P37:P42" si="19">$H37      +$J37      +$L37      +$N37</f>
        <v>4116000</v>
      </c>
      <c r="Q37" s="120">
        <f t="shared" ref="Q37:Q42" si="20">$I37      +$K37      +$M37      +$O37</f>
        <v>5977000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-3.4763965308971754</v>
      </c>
      <c r="T37" s="59">
        <f t="shared" ref="T37:T42" si="23">IF(($E37      =0),0,(($P37      /$E37      )*100))</f>
        <v>68.863978584574198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7659000</v>
      </c>
      <c r="C38" s="118">
        <v>-3942000</v>
      </c>
      <c r="D38" s="118"/>
      <c r="E38" s="118">
        <f t="shared" si="18"/>
        <v>3717000</v>
      </c>
      <c r="F38" s="119">
        <v>7659000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13636000</v>
      </c>
      <c r="C42" s="121">
        <f>SUM(C37:C41)</f>
        <v>-3942000</v>
      </c>
      <c r="D42" s="121"/>
      <c r="E42" s="121">
        <f t="shared" si="18"/>
        <v>9694000</v>
      </c>
      <c r="F42" s="122">
        <f t="shared" ref="F42:O42" si="25">SUM(F37:F41)</f>
        <v>13636000</v>
      </c>
      <c r="G42" s="123">
        <f t="shared" si="25"/>
        <v>5977000</v>
      </c>
      <c r="H42" s="122">
        <f t="shared" si="25"/>
        <v>2690000</v>
      </c>
      <c r="I42" s="123">
        <f t="shared" si="25"/>
        <v>1253911</v>
      </c>
      <c r="J42" s="122">
        <f t="shared" si="25"/>
        <v>0</v>
      </c>
      <c r="K42" s="123">
        <f t="shared" si="25"/>
        <v>358117</v>
      </c>
      <c r="L42" s="122">
        <f t="shared" si="25"/>
        <v>1426000</v>
      </c>
      <c r="M42" s="123">
        <f t="shared" si="25"/>
        <v>2221093</v>
      </c>
      <c r="N42" s="122">
        <f t="shared" si="25"/>
        <v>0</v>
      </c>
      <c r="O42" s="123">
        <f t="shared" si="25"/>
        <v>2143879</v>
      </c>
      <c r="P42" s="122">
        <f t="shared" si="19"/>
        <v>4116000</v>
      </c>
      <c r="Q42" s="123">
        <f t="shared" si="20"/>
        <v>5977000</v>
      </c>
      <c r="R42" s="63">
        <f t="shared" si="21"/>
        <v>-100</v>
      </c>
      <c r="S42" s="64">
        <f t="shared" si="22"/>
        <v>-3.4763965308971754</v>
      </c>
      <c r="T42" s="63">
        <f>IF((+$E37+$E40) =0,0,(P42   /(+$E37+$E40) )*100)</f>
        <v>68.863978584574198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15507000</v>
      </c>
      <c r="C69" s="130">
        <f>SUM(C9:C16,C19:C25,C28:C31,C34,C37:C41,C44:C54,C57:C60,C63:C67)</f>
        <v>8058000</v>
      </c>
      <c r="D69" s="130"/>
      <c r="E69" s="130">
        <f t="shared" si="35"/>
        <v>23565000</v>
      </c>
      <c r="F69" s="131">
        <f t="shared" ref="F69:O69" si="43">SUM(F9:F16,F19:F25,F28:F31,F34,F37:F41,F44:F54,F57:F60,F63:F67)</f>
        <v>27507000</v>
      </c>
      <c r="G69" s="132">
        <f t="shared" si="43"/>
        <v>19848000</v>
      </c>
      <c r="H69" s="131">
        <f t="shared" si="43"/>
        <v>3158000</v>
      </c>
      <c r="I69" s="132">
        <f t="shared" si="43"/>
        <v>2082560</v>
      </c>
      <c r="J69" s="131">
        <f t="shared" si="43"/>
        <v>842000</v>
      </c>
      <c r="K69" s="132">
        <f t="shared" si="43"/>
        <v>1240227</v>
      </c>
      <c r="L69" s="131">
        <f t="shared" si="43"/>
        <v>1586000</v>
      </c>
      <c r="M69" s="132">
        <f t="shared" si="43"/>
        <v>2381333</v>
      </c>
      <c r="N69" s="131">
        <f t="shared" si="43"/>
        <v>0</v>
      </c>
      <c r="O69" s="132">
        <f t="shared" si="43"/>
        <v>2143879</v>
      </c>
      <c r="P69" s="131">
        <f t="shared" si="36"/>
        <v>5586000</v>
      </c>
      <c r="Q69" s="132">
        <f t="shared" si="37"/>
        <v>7847999</v>
      </c>
      <c r="R69" s="72">
        <f t="shared" si="38"/>
        <v>-100</v>
      </c>
      <c r="S69" s="73">
        <f t="shared" si="39"/>
        <v>-9.9714739601727267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28.143893591293832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39.540502821442971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28902000</v>
      </c>
      <c r="C71" s="118"/>
      <c r="D71" s="118"/>
      <c r="E71" s="118">
        <f>$B71      +$C71      +$D71</f>
        <v>28902000</v>
      </c>
      <c r="F71" s="119">
        <v>28902000</v>
      </c>
      <c r="G71" s="120">
        <v>28902000</v>
      </c>
      <c r="H71" s="119">
        <v>4957000</v>
      </c>
      <c r="I71" s="120">
        <v>4956787</v>
      </c>
      <c r="J71" s="119">
        <v>13299000</v>
      </c>
      <c r="K71" s="120">
        <v>13833499</v>
      </c>
      <c r="L71" s="119">
        <v>6321000</v>
      </c>
      <c r="M71" s="120">
        <v>5785146</v>
      </c>
      <c r="N71" s="119">
        <v>4325000</v>
      </c>
      <c r="O71" s="120">
        <v>5842632</v>
      </c>
      <c r="P71" s="119">
        <f>$H71      +$J71      +$L71      +$N71</f>
        <v>28902000</v>
      </c>
      <c r="Q71" s="120">
        <f>$I71      +$K71      +$M71      +$O71</f>
        <v>30418064</v>
      </c>
      <c r="R71" s="59">
        <f>IF(($L71      =0),0,((($N71      -$L71      )/$L71      )*100))</f>
        <v>-31.577282075620943</v>
      </c>
      <c r="S71" s="60">
        <f>IF(($M71      =0),0,((($O71      -$M71      )/$M71      )*100))</f>
        <v>0.99368278691670009</v>
      </c>
      <c r="T71" s="59">
        <f>IF(($E71      =0),0,(($P71      /$E71      )*100))</f>
        <v>100</v>
      </c>
      <c r="U71" s="61">
        <f>IF(($E71      =0),0,(($Q71      /$E71      )*100))</f>
        <v>105.24553318109473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28902000</v>
      </c>
      <c r="C73" s="127">
        <f>SUM(C71:C72)</f>
        <v>0</v>
      </c>
      <c r="D73" s="127"/>
      <c r="E73" s="127">
        <f>$B73      +$C73      +$D73</f>
        <v>28902000</v>
      </c>
      <c r="F73" s="128">
        <f t="shared" ref="F73:O73" si="44">SUM(F71:F72)</f>
        <v>28902000</v>
      </c>
      <c r="G73" s="129">
        <f t="shared" si="44"/>
        <v>28902000</v>
      </c>
      <c r="H73" s="128">
        <f t="shared" si="44"/>
        <v>4957000</v>
      </c>
      <c r="I73" s="129">
        <f t="shared" si="44"/>
        <v>4956787</v>
      </c>
      <c r="J73" s="128">
        <f t="shared" si="44"/>
        <v>13299000</v>
      </c>
      <c r="K73" s="129">
        <f t="shared" si="44"/>
        <v>13833499</v>
      </c>
      <c r="L73" s="128">
        <f t="shared" si="44"/>
        <v>6321000</v>
      </c>
      <c r="M73" s="129">
        <f t="shared" si="44"/>
        <v>5785146</v>
      </c>
      <c r="N73" s="128">
        <f t="shared" si="44"/>
        <v>4325000</v>
      </c>
      <c r="O73" s="129">
        <f t="shared" si="44"/>
        <v>5842632</v>
      </c>
      <c r="P73" s="128">
        <f>$H73      +$J73      +$L73      +$N73</f>
        <v>28902000</v>
      </c>
      <c r="Q73" s="129">
        <f>$I73      +$K73      +$M73      +$O73</f>
        <v>30418064</v>
      </c>
      <c r="R73" s="68">
        <f>IF(($L73      =0),0,((($N73      -$L73      )/$L73      )*100))</f>
        <v>-31.577282075620943</v>
      </c>
      <c r="S73" s="69">
        <f>IF(($M73      =0),0,((($O73      -$M73      )/$M73      )*100))</f>
        <v>0.99368278691670009</v>
      </c>
      <c r="T73" s="68">
        <f>IF(($E71      =0),0,(($P71      /$E71      )*100))</f>
        <v>100</v>
      </c>
      <c r="U73" s="70">
        <f>IF($E71   =0,0,($Q71   /$E71 )*100)</f>
        <v>105.24553318109473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28902000</v>
      </c>
      <c r="C74" s="130">
        <f>SUM(C71:C72)</f>
        <v>0</v>
      </c>
      <c r="D74" s="130"/>
      <c r="E74" s="130">
        <f>$B74      +$C74      +$D74</f>
        <v>28902000</v>
      </c>
      <c r="F74" s="131">
        <f t="shared" ref="F74:O74" si="45">SUM(F71:F72)</f>
        <v>28902000</v>
      </c>
      <c r="G74" s="132">
        <f t="shared" si="45"/>
        <v>28902000</v>
      </c>
      <c r="H74" s="131">
        <f t="shared" si="45"/>
        <v>4957000</v>
      </c>
      <c r="I74" s="132">
        <f t="shared" si="45"/>
        <v>4956787</v>
      </c>
      <c r="J74" s="131">
        <f t="shared" si="45"/>
        <v>13299000</v>
      </c>
      <c r="K74" s="132">
        <f t="shared" si="45"/>
        <v>13833499</v>
      </c>
      <c r="L74" s="131">
        <f t="shared" si="45"/>
        <v>6321000</v>
      </c>
      <c r="M74" s="132">
        <f t="shared" si="45"/>
        <v>5785146</v>
      </c>
      <c r="N74" s="131">
        <f t="shared" si="45"/>
        <v>4325000</v>
      </c>
      <c r="O74" s="132">
        <f t="shared" si="45"/>
        <v>5842632</v>
      </c>
      <c r="P74" s="131">
        <f>$H74      +$J74      +$L74      +$N74</f>
        <v>28902000</v>
      </c>
      <c r="Q74" s="132">
        <f>$I74      +$K74      +$M74      +$O74</f>
        <v>30418064</v>
      </c>
      <c r="R74" s="72">
        <f>IF(($L74      =0),0,((($N74      -$L74      )/$L74      )*100))</f>
        <v>-31.577282075620943</v>
      </c>
      <c r="S74" s="73">
        <f>IF(($M74      =0),0,((($O74      -$M74      )/$M74      )*100))</f>
        <v>0.99368278691670009</v>
      </c>
      <c r="T74" s="72">
        <f>IF(($E71      =0),0,(($P71      /$E71      )*100))</f>
        <v>100</v>
      </c>
      <c r="U74" s="76">
        <f>IF($E71   =0,0,($Q71   /$E71 )*100)</f>
        <v>105.24553318109473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44409000</v>
      </c>
      <c r="C75" s="130">
        <f>SUM(C9:C16,C19:C25,C28:C31,C34,C37:C41,C44:C54,C57:C60,C63:C67,C71:C72)</f>
        <v>8058000</v>
      </c>
      <c r="D75" s="130"/>
      <c r="E75" s="130">
        <f>$B75      +$C75      +$D75</f>
        <v>52467000</v>
      </c>
      <c r="F75" s="131">
        <f t="shared" ref="F75:O75" si="46">SUM(F9:F16,F19:F25,F28:F31,F34,F37:F41,F44:F54,F57:F60,F63:F67,F71:F72)</f>
        <v>56409000</v>
      </c>
      <c r="G75" s="132">
        <f t="shared" si="46"/>
        <v>48750000</v>
      </c>
      <c r="H75" s="131">
        <f t="shared" si="46"/>
        <v>8115000</v>
      </c>
      <c r="I75" s="132">
        <f t="shared" si="46"/>
        <v>7039347</v>
      </c>
      <c r="J75" s="131">
        <f t="shared" si="46"/>
        <v>14141000</v>
      </c>
      <c r="K75" s="132">
        <f t="shared" si="46"/>
        <v>15073726</v>
      </c>
      <c r="L75" s="131">
        <f t="shared" si="46"/>
        <v>7907000</v>
      </c>
      <c r="M75" s="132">
        <f t="shared" si="46"/>
        <v>8166479</v>
      </c>
      <c r="N75" s="131">
        <f t="shared" si="46"/>
        <v>4325000</v>
      </c>
      <c r="O75" s="132">
        <f t="shared" si="46"/>
        <v>7986511</v>
      </c>
      <c r="P75" s="131">
        <f>$H75      +$J75      +$L75      +$N75</f>
        <v>34488000</v>
      </c>
      <c r="Q75" s="132">
        <f>$I75      +$K75      +$M75      +$O75</f>
        <v>38266063</v>
      </c>
      <c r="R75" s="72">
        <f>IF(($L75      =0),0,((($N75      -$L75      )/$L75      )*100))</f>
        <v>-45.301631465789804</v>
      </c>
      <c r="S75" s="73">
        <f>IF(($M75      =0),0,((($O75      -$M75      )/$M75      )*100))</f>
        <v>-2.2037404369741229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70.744615384615386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78.494488205128206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oqu/LrIi2WLpA/nrakF02Vo9ZWa5nIwU7n481F1i1hCoewLuIv/3EcsimhQ5tjTptfWyNZOHrrsV9p8mwdRPQ==" saltValue="JhrMMtEYPNLDS+Dzhu73O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1808000</v>
      </c>
      <c r="I10" s="120">
        <v>969452</v>
      </c>
      <c r="J10" s="119">
        <v>208000</v>
      </c>
      <c r="K10" s="120">
        <v>208426</v>
      </c>
      <c r="L10" s="119">
        <v>214000</v>
      </c>
      <c r="M10" s="120">
        <v>213228</v>
      </c>
      <c r="N10" s="119"/>
      <c r="O10" s="120">
        <v>1208892</v>
      </c>
      <c r="P10" s="119">
        <f t="shared" ref="P10:P17" si="1">$H10      +$J10      +$L10      +$N10</f>
        <v>2230000</v>
      </c>
      <c r="Q10" s="120">
        <f t="shared" ref="Q10:Q17" si="2">$I10      +$K10      +$M10      +$O10</f>
        <v>2599998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466.94805560245368</v>
      </c>
      <c r="T10" s="59">
        <f t="shared" ref="T10:T17" si="5">IF(($E10      =0),0,(($P10      /$E10      )*100))</f>
        <v>85.769230769230759</v>
      </c>
      <c r="U10" s="61">
        <f t="shared" ref="U10:U17" si="6">IF(($E10      =0),0,(($Q10      /$E10      )*100))</f>
        <v>99.999923076923082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1808000</v>
      </c>
      <c r="I17" s="123">
        <f t="shared" si="7"/>
        <v>969452</v>
      </c>
      <c r="J17" s="122">
        <f t="shared" si="7"/>
        <v>208000</v>
      </c>
      <c r="K17" s="123">
        <f t="shared" si="7"/>
        <v>208426</v>
      </c>
      <c r="L17" s="122">
        <f t="shared" si="7"/>
        <v>214000</v>
      </c>
      <c r="M17" s="123">
        <f t="shared" si="7"/>
        <v>213228</v>
      </c>
      <c r="N17" s="122">
        <f t="shared" si="7"/>
        <v>0</v>
      </c>
      <c r="O17" s="123">
        <f t="shared" si="7"/>
        <v>1208892</v>
      </c>
      <c r="P17" s="122">
        <f t="shared" si="1"/>
        <v>2230000</v>
      </c>
      <c r="Q17" s="123">
        <f t="shared" si="2"/>
        <v>2599998</v>
      </c>
      <c r="R17" s="63">
        <f t="shared" si="3"/>
        <v>-100</v>
      </c>
      <c r="S17" s="64">
        <f t="shared" si="4"/>
        <v>466.94805560245368</v>
      </c>
      <c r="T17" s="63">
        <f>IF((SUM($E9:$E14))=0,0,(P17/(SUM($E9:$E14))*100))</f>
        <v>85.769230769230759</v>
      </c>
      <c r="U17" s="65">
        <f>IF((SUM($E9:$E14))=0,0,(Q17/(SUM($E9:$E14))*100))</f>
        <v>99.999923076923082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1577000</v>
      </c>
      <c r="W22" s="120">
        <v>1576000</v>
      </c>
    </row>
    <row r="23" spans="1:23" ht="12.95" customHeight="1" x14ac:dyDescent="0.2">
      <c r="A23" s="58" t="s">
        <v>50</v>
      </c>
      <c r="B23" s="118"/>
      <c r="C23" s="118">
        <v>13000000</v>
      </c>
      <c r="D23" s="118"/>
      <c r="E23" s="118">
        <f t="shared" si="8"/>
        <v>13000000</v>
      </c>
      <c r="F23" s="119">
        <v>13000000</v>
      </c>
      <c r="G23" s="120">
        <v>13000000</v>
      </c>
      <c r="H23" s="119"/>
      <c r="I23" s="120"/>
      <c r="J23" s="119"/>
      <c r="K23" s="120"/>
      <c r="L23" s="119"/>
      <c r="M23" s="120"/>
      <c r="N23" s="119"/>
      <c r="O23" s="120">
        <v>3083660</v>
      </c>
      <c r="P23" s="119">
        <f t="shared" si="9"/>
        <v>0</v>
      </c>
      <c r="Q23" s="120">
        <f t="shared" si="10"/>
        <v>3083660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23.720461538461539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13000000</v>
      </c>
      <c r="D26" s="121"/>
      <c r="E26" s="121">
        <f t="shared" si="8"/>
        <v>13000000</v>
      </c>
      <c r="F26" s="122">
        <f t="shared" ref="F26:O26" si="15">SUM(F19:F25)</f>
        <v>13000000</v>
      </c>
      <c r="G26" s="123">
        <f t="shared" si="15"/>
        <v>13000000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3083660</v>
      </c>
      <c r="P26" s="122">
        <f t="shared" si="9"/>
        <v>0</v>
      </c>
      <c r="Q26" s="123">
        <f t="shared" si="10"/>
        <v>3083660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23.720461538461539</v>
      </c>
      <c r="V26" s="122">
        <f>SUM(V19:V25)</f>
        <v>1577000</v>
      </c>
      <c r="W26" s="123">
        <f>SUM(W19:W25)</f>
        <v>1576000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2566000</v>
      </c>
      <c r="C34" s="118"/>
      <c r="D34" s="118"/>
      <c r="E34" s="118">
        <f>$B34      +$C34      +$D34</f>
        <v>2566000</v>
      </c>
      <c r="F34" s="119">
        <v>2566000</v>
      </c>
      <c r="G34" s="120">
        <v>2566000</v>
      </c>
      <c r="H34" s="119">
        <v>642000</v>
      </c>
      <c r="I34" s="120">
        <v>642000</v>
      </c>
      <c r="J34" s="119">
        <v>1155000</v>
      </c>
      <c r="K34" s="120">
        <v>1155000</v>
      </c>
      <c r="L34" s="119"/>
      <c r="M34" s="120">
        <v>769000</v>
      </c>
      <c r="N34" s="119"/>
      <c r="O34" s="120"/>
      <c r="P34" s="119">
        <f>$H34      +$J34      +$L34      +$N34</f>
        <v>1797000</v>
      </c>
      <c r="Q34" s="120">
        <f>$I34      +$K34      +$M34      +$O34</f>
        <v>2566000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70.031176929072487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2566000</v>
      </c>
      <c r="C35" s="121">
        <f>C34</f>
        <v>0</v>
      </c>
      <c r="D35" s="121"/>
      <c r="E35" s="121">
        <f>$B35      +$C35      +$D35</f>
        <v>2566000</v>
      </c>
      <c r="F35" s="122">
        <f t="shared" ref="F35:O35" si="17">F34</f>
        <v>2566000</v>
      </c>
      <c r="G35" s="123">
        <f t="shared" si="17"/>
        <v>2566000</v>
      </c>
      <c r="H35" s="122">
        <f t="shared" si="17"/>
        <v>642000</v>
      </c>
      <c r="I35" s="123">
        <f t="shared" si="17"/>
        <v>642000</v>
      </c>
      <c r="J35" s="122">
        <f t="shared" si="17"/>
        <v>1155000</v>
      </c>
      <c r="K35" s="123">
        <f t="shared" si="17"/>
        <v>1155000</v>
      </c>
      <c r="L35" s="122">
        <f t="shared" si="17"/>
        <v>0</v>
      </c>
      <c r="M35" s="123">
        <f t="shared" si="17"/>
        <v>769000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1797000</v>
      </c>
      <c r="Q35" s="123">
        <f>$I35      +$K35      +$M35      +$O35</f>
        <v>2566000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70.031176929072487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12850000</v>
      </c>
      <c r="C37" s="118"/>
      <c r="D37" s="118"/>
      <c r="E37" s="118">
        <f t="shared" ref="E37:E42" si="18">$B37      +$C37      +$D37</f>
        <v>12850000</v>
      </c>
      <c r="F37" s="119">
        <v>12850000</v>
      </c>
      <c r="G37" s="120">
        <v>12850000</v>
      </c>
      <c r="H37" s="119">
        <v>2346000</v>
      </c>
      <c r="I37" s="120"/>
      <c r="J37" s="119">
        <v>2963000</v>
      </c>
      <c r="K37" s="120">
        <v>2972162</v>
      </c>
      <c r="L37" s="119"/>
      <c r="M37" s="120">
        <v>2916694</v>
      </c>
      <c r="N37" s="119"/>
      <c r="O37" s="120">
        <v>6797218</v>
      </c>
      <c r="P37" s="119">
        <f t="shared" ref="P37:P42" si="19">$H37      +$J37      +$L37      +$N37</f>
        <v>5309000</v>
      </c>
      <c r="Q37" s="120">
        <f t="shared" ref="Q37:Q42" si="20">$I37      +$K37      +$M37      +$O37</f>
        <v>12686074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133.04529031842216</v>
      </c>
      <c r="T37" s="59">
        <f t="shared" ref="T37:T42" si="23">IF(($E37      =0),0,(($P37      /$E37      )*100))</f>
        <v>41.31517509727626</v>
      </c>
      <c r="U37" s="61">
        <f t="shared" ref="U37:U42" si="24">IF(($E37      =0),0,(($Q37      /$E37      )*100))</f>
        <v>98.724311284046692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2500000</v>
      </c>
      <c r="H40" s="119"/>
      <c r="I40" s="120">
        <v>279991</v>
      </c>
      <c r="J40" s="119"/>
      <c r="K40" s="120"/>
      <c r="L40" s="119">
        <v>938000</v>
      </c>
      <c r="M40" s="120">
        <v>833681</v>
      </c>
      <c r="N40" s="119"/>
      <c r="O40" s="120">
        <v>1386328</v>
      </c>
      <c r="P40" s="119">
        <f t="shared" si="19"/>
        <v>938000</v>
      </c>
      <c r="Q40" s="120">
        <f t="shared" si="20"/>
        <v>2500000</v>
      </c>
      <c r="R40" s="59">
        <f t="shared" si="21"/>
        <v>-100</v>
      </c>
      <c r="S40" s="60">
        <f t="shared" si="22"/>
        <v>66.289983818750812</v>
      </c>
      <c r="T40" s="59">
        <f t="shared" si="23"/>
        <v>23.45</v>
      </c>
      <c r="U40" s="61">
        <f t="shared" si="24"/>
        <v>62.5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16850000</v>
      </c>
      <c r="C42" s="121">
        <f>SUM(C37:C41)</f>
        <v>0</v>
      </c>
      <c r="D42" s="121"/>
      <c r="E42" s="121">
        <f t="shared" si="18"/>
        <v>16850000</v>
      </c>
      <c r="F42" s="122">
        <f t="shared" ref="F42:O42" si="25">SUM(F37:F41)</f>
        <v>16850000</v>
      </c>
      <c r="G42" s="123">
        <f t="shared" si="25"/>
        <v>15350000</v>
      </c>
      <c r="H42" s="122">
        <f t="shared" si="25"/>
        <v>2346000</v>
      </c>
      <c r="I42" s="123">
        <f t="shared" si="25"/>
        <v>279991</v>
      </c>
      <c r="J42" s="122">
        <f t="shared" si="25"/>
        <v>2963000</v>
      </c>
      <c r="K42" s="123">
        <f t="shared" si="25"/>
        <v>2972162</v>
      </c>
      <c r="L42" s="122">
        <f t="shared" si="25"/>
        <v>938000</v>
      </c>
      <c r="M42" s="123">
        <f t="shared" si="25"/>
        <v>3750375</v>
      </c>
      <c r="N42" s="122">
        <f t="shared" si="25"/>
        <v>0</v>
      </c>
      <c r="O42" s="123">
        <f t="shared" si="25"/>
        <v>8183546</v>
      </c>
      <c r="P42" s="122">
        <f t="shared" si="19"/>
        <v>6247000</v>
      </c>
      <c r="Q42" s="123">
        <f t="shared" si="20"/>
        <v>15186074</v>
      </c>
      <c r="R42" s="63">
        <f t="shared" si="21"/>
        <v>-100</v>
      </c>
      <c r="S42" s="64">
        <f t="shared" si="22"/>
        <v>118.20607272606071</v>
      </c>
      <c r="T42" s="63">
        <f>IF((+$E37+$E40) =0,0,(P42   /(+$E37+$E40) )*100)</f>
        <v>37.074183976261125</v>
      </c>
      <c r="U42" s="65">
        <f>IF((+$E37+$E40) =0,0,(Q42   /(+$E37+$E40) )*100)</f>
        <v>90.125068249258149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22016000</v>
      </c>
      <c r="C69" s="130">
        <f>SUM(C9:C16,C19:C25,C28:C31,C34,C37:C41,C44:C54,C57:C60,C63:C67)</f>
        <v>13000000</v>
      </c>
      <c r="D69" s="130"/>
      <c r="E69" s="130">
        <f t="shared" si="35"/>
        <v>35016000</v>
      </c>
      <c r="F69" s="131">
        <f t="shared" ref="F69:O69" si="43">SUM(F9:F16,F19:F25,F28:F31,F34,F37:F41,F44:F54,F57:F60,F63:F67)</f>
        <v>35016000</v>
      </c>
      <c r="G69" s="132">
        <f t="shared" si="43"/>
        <v>33516000</v>
      </c>
      <c r="H69" s="131">
        <f t="shared" si="43"/>
        <v>4796000</v>
      </c>
      <c r="I69" s="132">
        <f t="shared" si="43"/>
        <v>1891443</v>
      </c>
      <c r="J69" s="131">
        <f t="shared" si="43"/>
        <v>4326000</v>
      </c>
      <c r="K69" s="132">
        <f t="shared" si="43"/>
        <v>4335588</v>
      </c>
      <c r="L69" s="131">
        <f t="shared" si="43"/>
        <v>1152000</v>
      </c>
      <c r="M69" s="132">
        <f t="shared" si="43"/>
        <v>4732603</v>
      </c>
      <c r="N69" s="131">
        <f t="shared" si="43"/>
        <v>0</v>
      </c>
      <c r="O69" s="132">
        <f t="shared" si="43"/>
        <v>12476098</v>
      </c>
      <c r="P69" s="131">
        <f t="shared" si="36"/>
        <v>10274000</v>
      </c>
      <c r="Q69" s="132">
        <f t="shared" si="37"/>
        <v>23435732</v>
      </c>
      <c r="R69" s="72">
        <f t="shared" si="38"/>
        <v>-100</v>
      </c>
      <c r="S69" s="73">
        <f t="shared" si="39"/>
        <v>163.62021069588977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29.340872743888507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66.928638336760343</v>
      </c>
      <c r="V69" s="131">
        <f>SUM(V9:V16,V19:V25,V28:V31,V34,V37:V41,V44:V54,V57:V60,V63:V67)</f>
        <v>1577000</v>
      </c>
      <c r="W69" s="132">
        <f>SUM(W9:W16,W19:W25,W28:W31,W34,W37:W41,W44:W54,W57:W60,W63:W67)</f>
        <v>1576000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27437000</v>
      </c>
      <c r="C71" s="118"/>
      <c r="D71" s="118"/>
      <c r="E71" s="118">
        <f>$B71      +$C71      +$D71</f>
        <v>27437000</v>
      </c>
      <c r="F71" s="119">
        <v>27437000</v>
      </c>
      <c r="G71" s="120">
        <v>27437000</v>
      </c>
      <c r="H71" s="119">
        <v>11057000</v>
      </c>
      <c r="I71" s="120">
        <v>9058237</v>
      </c>
      <c r="J71" s="119">
        <v>10473000</v>
      </c>
      <c r="K71" s="120">
        <v>10489738</v>
      </c>
      <c r="L71" s="119">
        <v>3376000</v>
      </c>
      <c r="M71" s="120">
        <v>5503823</v>
      </c>
      <c r="N71" s="119">
        <v>2531000</v>
      </c>
      <c r="O71" s="120">
        <v>5443114</v>
      </c>
      <c r="P71" s="119">
        <f>$H71      +$J71      +$L71      +$N71</f>
        <v>27437000</v>
      </c>
      <c r="Q71" s="120">
        <f>$I71      +$K71      +$M71      +$O71</f>
        <v>30494912</v>
      </c>
      <c r="R71" s="59">
        <f>IF(($L71      =0),0,((($N71      -$L71      )/$L71      )*100))</f>
        <v>-25.029620853080569</v>
      </c>
      <c r="S71" s="60">
        <f>IF(($M71      =0),0,((($O71      -$M71      )/$M71      )*100))</f>
        <v>-1.1030332915865935</v>
      </c>
      <c r="T71" s="59">
        <f>IF(($E71      =0),0,(($P71      /$E71      )*100))</f>
        <v>100</v>
      </c>
      <c r="U71" s="61">
        <f>IF(($E71      =0),0,(($Q71      /$E71      )*100))</f>
        <v>111.14521266902358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27437000</v>
      </c>
      <c r="C73" s="127">
        <f>SUM(C71:C72)</f>
        <v>0</v>
      </c>
      <c r="D73" s="127"/>
      <c r="E73" s="127">
        <f>$B73      +$C73      +$D73</f>
        <v>27437000</v>
      </c>
      <c r="F73" s="128">
        <f t="shared" ref="F73:O73" si="44">SUM(F71:F72)</f>
        <v>27437000</v>
      </c>
      <c r="G73" s="129">
        <f t="shared" si="44"/>
        <v>27437000</v>
      </c>
      <c r="H73" s="128">
        <f t="shared" si="44"/>
        <v>11057000</v>
      </c>
      <c r="I73" s="129">
        <f t="shared" si="44"/>
        <v>9058237</v>
      </c>
      <c r="J73" s="128">
        <f t="shared" si="44"/>
        <v>10473000</v>
      </c>
      <c r="K73" s="129">
        <f t="shared" si="44"/>
        <v>10489738</v>
      </c>
      <c r="L73" s="128">
        <f t="shared" si="44"/>
        <v>3376000</v>
      </c>
      <c r="M73" s="129">
        <f t="shared" si="44"/>
        <v>5503823</v>
      </c>
      <c r="N73" s="128">
        <f t="shared" si="44"/>
        <v>2531000</v>
      </c>
      <c r="O73" s="129">
        <f t="shared" si="44"/>
        <v>5443114</v>
      </c>
      <c r="P73" s="128">
        <f>$H73      +$J73      +$L73      +$N73</f>
        <v>27437000</v>
      </c>
      <c r="Q73" s="129">
        <f>$I73      +$K73      +$M73      +$O73</f>
        <v>30494912</v>
      </c>
      <c r="R73" s="68">
        <f>IF(($L73      =0),0,((($N73      -$L73      )/$L73      )*100))</f>
        <v>-25.029620853080569</v>
      </c>
      <c r="S73" s="69">
        <f>IF(($M73      =0),0,((($O73      -$M73      )/$M73      )*100))</f>
        <v>-1.1030332915865935</v>
      </c>
      <c r="T73" s="68">
        <f>IF(($E71      =0),0,(($P71      /$E71      )*100))</f>
        <v>100</v>
      </c>
      <c r="U73" s="70">
        <f>IF($E71   =0,0,($Q71   /$E71 )*100)</f>
        <v>111.14521266902358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27437000</v>
      </c>
      <c r="C74" s="130">
        <f>SUM(C71:C72)</f>
        <v>0</v>
      </c>
      <c r="D74" s="130"/>
      <c r="E74" s="130">
        <f>$B74      +$C74      +$D74</f>
        <v>27437000</v>
      </c>
      <c r="F74" s="131">
        <f t="shared" ref="F74:O74" si="45">SUM(F71:F72)</f>
        <v>27437000</v>
      </c>
      <c r="G74" s="132">
        <f t="shared" si="45"/>
        <v>27437000</v>
      </c>
      <c r="H74" s="131">
        <f t="shared" si="45"/>
        <v>11057000</v>
      </c>
      <c r="I74" s="132">
        <f t="shared" si="45"/>
        <v>9058237</v>
      </c>
      <c r="J74" s="131">
        <f t="shared" si="45"/>
        <v>10473000</v>
      </c>
      <c r="K74" s="132">
        <f t="shared" si="45"/>
        <v>10489738</v>
      </c>
      <c r="L74" s="131">
        <f t="shared" si="45"/>
        <v>3376000</v>
      </c>
      <c r="M74" s="132">
        <f t="shared" si="45"/>
        <v>5503823</v>
      </c>
      <c r="N74" s="131">
        <f t="shared" si="45"/>
        <v>2531000</v>
      </c>
      <c r="O74" s="132">
        <f t="shared" si="45"/>
        <v>5443114</v>
      </c>
      <c r="P74" s="131">
        <f>$H74      +$J74      +$L74      +$N74</f>
        <v>27437000</v>
      </c>
      <c r="Q74" s="132">
        <f>$I74      +$K74      +$M74      +$O74</f>
        <v>30494912</v>
      </c>
      <c r="R74" s="72">
        <f>IF(($L74      =0),0,((($N74      -$L74      )/$L74      )*100))</f>
        <v>-25.029620853080569</v>
      </c>
      <c r="S74" s="73">
        <f>IF(($M74      =0),0,((($O74      -$M74      )/$M74      )*100))</f>
        <v>-1.1030332915865935</v>
      </c>
      <c r="T74" s="72">
        <f>IF(($E71      =0),0,(($P71      /$E71      )*100))</f>
        <v>100</v>
      </c>
      <c r="U74" s="76">
        <f>IF($E71   =0,0,($Q71   /$E71 )*100)</f>
        <v>111.14521266902358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49453000</v>
      </c>
      <c r="C75" s="130">
        <f>SUM(C9:C16,C19:C25,C28:C31,C34,C37:C41,C44:C54,C57:C60,C63:C67,C71:C72)</f>
        <v>13000000</v>
      </c>
      <c r="D75" s="130"/>
      <c r="E75" s="130">
        <f>$B75      +$C75      +$D75</f>
        <v>62453000</v>
      </c>
      <c r="F75" s="131">
        <f t="shared" ref="F75:O75" si="46">SUM(F9:F16,F19:F25,F28:F31,F34,F37:F41,F44:F54,F57:F60,F63:F67,F71:F72)</f>
        <v>62453000</v>
      </c>
      <c r="G75" s="132">
        <f t="shared" si="46"/>
        <v>60953000</v>
      </c>
      <c r="H75" s="131">
        <f t="shared" si="46"/>
        <v>15853000</v>
      </c>
      <c r="I75" s="132">
        <f t="shared" si="46"/>
        <v>10949680</v>
      </c>
      <c r="J75" s="131">
        <f t="shared" si="46"/>
        <v>14799000</v>
      </c>
      <c r="K75" s="132">
        <f t="shared" si="46"/>
        <v>14825326</v>
      </c>
      <c r="L75" s="131">
        <f t="shared" si="46"/>
        <v>4528000</v>
      </c>
      <c r="M75" s="132">
        <f t="shared" si="46"/>
        <v>10236426</v>
      </c>
      <c r="N75" s="131">
        <f t="shared" si="46"/>
        <v>2531000</v>
      </c>
      <c r="O75" s="132">
        <f t="shared" si="46"/>
        <v>17919212</v>
      </c>
      <c r="P75" s="131">
        <f>$H75      +$J75      +$L75      +$N75</f>
        <v>37711000</v>
      </c>
      <c r="Q75" s="132">
        <f>$I75      +$K75      +$M75      +$O75</f>
        <v>53930644</v>
      </c>
      <c r="R75" s="72">
        <f>IF(($L75      =0),0,((($N75      -$L75      )/$L75      )*100))</f>
        <v>-44.103356890459366</v>
      </c>
      <c r="S75" s="73">
        <f>IF(($M75      =0),0,((($O75      -$M75      )/$M75      )*100))</f>
        <v>75.053402427761412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60.38300802203257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86.353968584375451</v>
      </c>
      <c r="V75" s="131">
        <f>SUM(V9:V16,V19:V25,V28:V31,V34,V37:V41,V44:V54,V57:V60,V63:V67,V71:V72)</f>
        <v>1577000</v>
      </c>
      <c r="W75" s="132">
        <f>SUM(W9:W16,W19:W25,W28:W31,W34,W37:W41,W44:W54,W57:W60,W63:W67,W71:W72)</f>
        <v>1576000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H2DqH64RKEnvz0mMXGLmK0XMOKcZHcU8mggGzCyAq/xfVKcJ4jwCrKZ4POzf0gvxmau1tl8FiE2dEYxl2cc6Q==" saltValue="YwYVe3bw+UvujS6CQBBjl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1300000</v>
      </c>
      <c r="C10" s="118"/>
      <c r="D10" s="118"/>
      <c r="E10" s="118">
        <f t="shared" ref="E10:E17" si="0">$B10      +$C10      +$D10</f>
        <v>1300000</v>
      </c>
      <c r="F10" s="119">
        <v>1300000</v>
      </c>
      <c r="G10" s="120">
        <v>1300000</v>
      </c>
      <c r="H10" s="119">
        <v>203000</v>
      </c>
      <c r="I10" s="120">
        <v>202771</v>
      </c>
      <c r="J10" s="119">
        <v>382000</v>
      </c>
      <c r="K10" s="120">
        <v>419402</v>
      </c>
      <c r="L10" s="119">
        <v>304000</v>
      </c>
      <c r="M10" s="120">
        <v>270445</v>
      </c>
      <c r="N10" s="119">
        <v>409000</v>
      </c>
      <c r="O10" s="120">
        <v>246601</v>
      </c>
      <c r="P10" s="119">
        <f t="shared" ref="P10:P17" si="1">$H10      +$J10      +$L10      +$N10</f>
        <v>1298000</v>
      </c>
      <c r="Q10" s="120">
        <f t="shared" ref="Q10:Q17" si="2">$I10      +$K10      +$M10      +$O10</f>
        <v>1139219</v>
      </c>
      <c r="R10" s="59">
        <f t="shared" ref="R10:R17" si="3">IF(($L10      =0),0,((($N10      -$L10      )/$L10      )*100))</f>
        <v>34.539473684210527</v>
      </c>
      <c r="S10" s="60">
        <f t="shared" ref="S10:S17" si="4">IF(($M10      =0),0,((($O10      -$M10      )/$M10      )*100))</f>
        <v>-8.8165800809776478</v>
      </c>
      <c r="T10" s="59">
        <f t="shared" ref="T10:T17" si="5">IF(($E10      =0),0,(($P10      /$E10      )*100))</f>
        <v>99.846153846153854</v>
      </c>
      <c r="U10" s="61">
        <f t="shared" ref="U10:U17" si="6">IF(($E10      =0),0,(($Q10      /$E10      )*100))</f>
        <v>87.632230769230773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1300000</v>
      </c>
      <c r="C17" s="121">
        <f>SUM(C9:C16)</f>
        <v>0</v>
      </c>
      <c r="D17" s="121"/>
      <c r="E17" s="121">
        <f t="shared" si="0"/>
        <v>1300000</v>
      </c>
      <c r="F17" s="122">
        <f t="shared" ref="F17:O17" si="7">SUM(F9:F16)</f>
        <v>1300000</v>
      </c>
      <c r="G17" s="123">
        <f t="shared" si="7"/>
        <v>1300000</v>
      </c>
      <c r="H17" s="122">
        <f t="shared" si="7"/>
        <v>203000</v>
      </c>
      <c r="I17" s="123">
        <f t="shared" si="7"/>
        <v>202771</v>
      </c>
      <c r="J17" s="122">
        <f t="shared" si="7"/>
        <v>382000</v>
      </c>
      <c r="K17" s="123">
        <f t="shared" si="7"/>
        <v>419402</v>
      </c>
      <c r="L17" s="122">
        <f t="shared" si="7"/>
        <v>304000</v>
      </c>
      <c r="M17" s="123">
        <f t="shared" si="7"/>
        <v>270445</v>
      </c>
      <c r="N17" s="122">
        <f t="shared" si="7"/>
        <v>409000</v>
      </c>
      <c r="O17" s="123">
        <f t="shared" si="7"/>
        <v>246601</v>
      </c>
      <c r="P17" s="122">
        <f t="shared" si="1"/>
        <v>1298000</v>
      </c>
      <c r="Q17" s="123">
        <f t="shared" si="2"/>
        <v>1139219</v>
      </c>
      <c r="R17" s="63">
        <f t="shared" si="3"/>
        <v>34.539473684210527</v>
      </c>
      <c r="S17" s="64">
        <f t="shared" si="4"/>
        <v>-8.8165800809776478</v>
      </c>
      <c r="T17" s="63">
        <f>IF((SUM($E9:$E14))=0,0,(P17/(SUM($E9:$E14))*100))</f>
        <v>99.846153846153854</v>
      </c>
      <c r="U17" s="65">
        <f>IF((SUM($E9:$E14))=0,0,(Q17/(SUM($E9:$E14))*100))</f>
        <v>87.632230769230773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2965000</v>
      </c>
      <c r="C31" s="118"/>
      <c r="D31" s="118"/>
      <c r="E31" s="118">
        <f>$B31      +$C31      +$D31</f>
        <v>2965000</v>
      </c>
      <c r="F31" s="119">
        <v>2965000</v>
      </c>
      <c r="G31" s="120">
        <v>2076000</v>
      </c>
      <c r="H31" s="119">
        <v>307000</v>
      </c>
      <c r="I31" s="120">
        <v>306952</v>
      </c>
      <c r="J31" s="119"/>
      <c r="K31" s="120"/>
      <c r="L31" s="119">
        <v>1765000</v>
      </c>
      <c r="M31" s="120">
        <v>1765435</v>
      </c>
      <c r="N31" s="119"/>
      <c r="O31" s="120"/>
      <c r="P31" s="119">
        <f>$H31      +$J31      +$L31      +$N31</f>
        <v>2072000</v>
      </c>
      <c r="Q31" s="120">
        <f>$I31      +$K31      +$M31      +$O31</f>
        <v>2072387</v>
      </c>
      <c r="R31" s="59">
        <f>IF(($L31      =0),0,((($N31      -$L31      )/$L31      )*100))</f>
        <v>-100</v>
      </c>
      <c r="S31" s="60">
        <f>IF(($M31      =0),0,((($O31      -$M31      )/$M31      )*100))</f>
        <v>-100</v>
      </c>
      <c r="T31" s="59">
        <f>IF(($E31      =0),0,(($P31      /$E31      )*100))</f>
        <v>69.881956155143342</v>
      </c>
      <c r="U31" s="61">
        <f>IF(($E31      =0),0,(($Q31      /$E31      )*100))</f>
        <v>69.895008431703204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2965000</v>
      </c>
      <c r="C32" s="121">
        <f>SUM(C28:C31)</f>
        <v>0</v>
      </c>
      <c r="D32" s="121"/>
      <c r="E32" s="121">
        <f>$B32      +$C32      +$D32</f>
        <v>2965000</v>
      </c>
      <c r="F32" s="122">
        <f t="shared" ref="F32:O32" si="16">SUM(F28:F31)</f>
        <v>2965000</v>
      </c>
      <c r="G32" s="123">
        <f t="shared" si="16"/>
        <v>2076000</v>
      </c>
      <c r="H32" s="122">
        <f t="shared" si="16"/>
        <v>307000</v>
      </c>
      <c r="I32" s="123">
        <f t="shared" si="16"/>
        <v>306952</v>
      </c>
      <c r="J32" s="122">
        <f t="shared" si="16"/>
        <v>0</v>
      </c>
      <c r="K32" s="123">
        <f t="shared" si="16"/>
        <v>0</v>
      </c>
      <c r="L32" s="122">
        <f t="shared" si="16"/>
        <v>1765000</v>
      </c>
      <c r="M32" s="123">
        <f t="shared" si="16"/>
        <v>1765435</v>
      </c>
      <c r="N32" s="122">
        <f t="shared" si="16"/>
        <v>0</v>
      </c>
      <c r="O32" s="123">
        <f t="shared" si="16"/>
        <v>0</v>
      </c>
      <c r="P32" s="122">
        <f>$H32      +$J32      +$L32      +$N32</f>
        <v>2072000</v>
      </c>
      <c r="Q32" s="123">
        <f>$I32      +$K32      +$M32      +$O32</f>
        <v>2072387</v>
      </c>
      <c r="R32" s="63">
        <f>IF(($L32      =0),0,((($N32      -$L32      )/$L32      )*100))</f>
        <v>-100</v>
      </c>
      <c r="S32" s="64">
        <f>IF(($M32      =0),0,((($O32      -$M32      )/$M32      )*100))</f>
        <v>-100</v>
      </c>
      <c r="T32" s="63">
        <f>IF($E32   =0,0,($P32   /$E32   )*100)</f>
        <v>69.881956155143342</v>
      </c>
      <c r="U32" s="65">
        <f>IF($E32   =0,0,($Q32   /$E32   )*100)</f>
        <v>69.895008431703204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5207000</v>
      </c>
      <c r="C34" s="118"/>
      <c r="D34" s="118"/>
      <c r="E34" s="118">
        <f>$B34      +$C34      +$D34</f>
        <v>5207000</v>
      </c>
      <c r="F34" s="119">
        <v>5207000</v>
      </c>
      <c r="G34" s="120">
        <v>5207000</v>
      </c>
      <c r="H34" s="119">
        <v>1302000</v>
      </c>
      <c r="I34" s="120">
        <v>1302000</v>
      </c>
      <c r="J34" s="119">
        <v>1270000</v>
      </c>
      <c r="K34" s="120">
        <v>1923332</v>
      </c>
      <c r="L34" s="119">
        <v>1253000</v>
      </c>
      <c r="M34" s="120">
        <v>1269066</v>
      </c>
      <c r="N34" s="119">
        <v>684000</v>
      </c>
      <c r="O34" s="120">
        <v>712602</v>
      </c>
      <c r="P34" s="119">
        <f>$H34      +$J34      +$L34      +$N34</f>
        <v>4509000</v>
      </c>
      <c r="Q34" s="120">
        <f>$I34      +$K34      +$M34      +$O34</f>
        <v>5207000</v>
      </c>
      <c r="R34" s="59">
        <f>IF(($L34      =0),0,((($N34      -$L34      )/$L34      )*100))</f>
        <v>-45.411013567438147</v>
      </c>
      <c r="S34" s="60">
        <f>IF(($M34      =0),0,((($O34      -$M34      )/$M34      )*100))</f>
        <v>-43.848310489761758</v>
      </c>
      <c r="T34" s="59">
        <f>IF(($E34      =0),0,(($P34      /$E34      )*100))</f>
        <v>86.59496831188784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5207000</v>
      </c>
      <c r="C35" s="121">
        <f>C34</f>
        <v>0</v>
      </c>
      <c r="D35" s="121"/>
      <c r="E35" s="121">
        <f>$B35      +$C35      +$D35</f>
        <v>5207000</v>
      </c>
      <c r="F35" s="122">
        <f t="shared" ref="F35:O35" si="17">F34</f>
        <v>5207000</v>
      </c>
      <c r="G35" s="123">
        <f t="shared" si="17"/>
        <v>5207000</v>
      </c>
      <c r="H35" s="122">
        <f t="shared" si="17"/>
        <v>1302000</v>
      </c>
      <c r="I35" s="123">
        <f t="shared" si="17"/>
        <v>1302000</v>
      </c>
      <c r="J35" s="122">
        <f t="shared" si="17"/>
        <v>1270000</v>
      </c>
      <c r="K35" s="123">
        <f t="shared" si="17"/>
        <v>1923332</v>
      </c>
      <c r="L35" s="122">
        <f t="shared" si="17"/>
        <v>1253000</v>
      </c>
      <c r="M35" s="123">
        <f t="shared" si="17"/>
        <v>1269066</v>
      </c>
      <c r="N35" s="122">
        <f t="shared" si="17"/>
        <v>684000</v>
      </c>
      <c r="O35" s="123">
        <f t="shared" si="17"/>
        <v>712602</v>
      </c>
      <c r="P35" s="122">
        <f>$H35      +$J35      +$L35      +$N35</f>
        <v>4509000</v>
      </c>
      <c r="Q35" s="123">
        <f>$I35      +$K35      +$M35      +$O35</f>
        <v>5207000</v>
      </c>
      <c r="R35" s="63">
        <f>IF(($L35      =0),0,((($N35      -$L35      )/$L35      )*100))</f>
        <v>-45.411013567438147</v>
      </c>
      <c r="S35" s="64">
        <f>IF(($M35      =0),0,((($O35      -$M35      )/$M35      )*100))</f>
        <v>-43.848310489761758</v>
      </c>
      <c r="T35" s="63">
        <f>IF($E35   =0,0,($P35   /$E35   )*100)</f>
        <v>86.59496831188784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178356000</v>
      </c>
      <c r="C45" s="118"/>
      <c r="D45" s="118"/>
      <c r="E45" s="118">
        <f t="shared" si="26"/>
        <v>178356000</v>
      </c>
      <c r="F45" s="119">
        <v>178356000</v>
      </c>
      <c r="G45" s="120">
        <v>178356000</v>
      </c>
      <c r="H45" s="119">
        <v>47036000</v>
      </c>
      <c r="I45" s="120">
        <v>47035540</v>
      </c>
      <c r="J45" s="119">
        <v>38605000</v>
      </c>
      <c r="K45" s="120">
        <v>70997715</v>
      </c>
      <c r="L45" s="119">
        <v>20206000</v>
      </c>
      <c r="M45" s="120">
        <v>18022280</v>
      </c>
      <c r="N45" s="119">
        <v>71704000</v>
      </c>
      <c r="O45" s="120">
        <v>72026345</v>
      </c>
      <c r="P45" s="119">
        <f t="shared" si="27"/>
        <v>177551000</v>
      </c>
      <c r="Q45" s="120">
        <f t="shared" si="28"/>
        <v>208081880</v>
      </c>
      <c r="R45" s="59">
        <f t="shared" si="29"/>
        <v>254.86489161635157</v>
      </c>
      <c r="S45" s="60">
        <f t="shared" si="30"/>
        <v>299.65168114134281</v>
      </c>
      <c r="T45" s="59">
        <f t="shared" si="31"/>
        <v>99.548655497992783</v>
      </c>
      <c r="U45" s="61">
        <f t="shared" si="32"/>
        <v>116.66659938549866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100000000</v>
      </c>
      <c r="C53" s="118"/>
      <c r="D53" s="118"/>
      <c r="E53" s="118">
        <f t="shared" si="26"/>
        <v>100000000</v>
      </c>
      <c r="F53" s="119">
        <v>100000000</v>
      </c>
      <c r="G53" s="120">
        <v>100000000</v>
      </c>
      <c r="H53" s="119">
        <v>19575000</v>
      </c>
      <c r="I53" s="120">
        <v>19575691</v>
      </c>
      <c r="J53" s="119">
        <v>27329000</v>
      </c>
      <c r="K53" s="120">
        <v>27328526</v>
      </c>
      <c r="L53" s="119">
        <v>10808000</v>
      </c>
      <c r="M53" s="120">
        <v>7305942</v>
      </c>
      <c r="N53" s="119">
        <v>42288000</v>
      </c>
      <c r="O53" s="120">
        <v>45789837</v>
      </c>
      <c r="P53" s="119">
        <f t="shared" si="27"/>
        <v>100000000</v>
      </c>
      <c r="Q53" s="120">
        <f t="shared" si="28"/>
        <v>99999996</v>
      </c>
      <c r="R53" s="59">
        <f t="shared" si="29"/>
        <v>291.26572908956325</v>
      </c>
      <c r="S53" s="60">
        <f t="shared" si="30"/>
        <v>526.74788548827792</v>
      </c>
      <c r="T53" s="59">
        <f t="shared" si="31"/>
        <v>100</v>
      </c>
      <c r="U53" s="61">
        <f t="shared" si="32"/>
        <v>99.999995999999996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278356000</v>
      </c>
      <c r="C55" s="121">
        <f>SUM(C44:C54)</f>
        <v>0</v>
      </c>
      <c r="D55" s="121"/>
      <c r="E55" s="121">
        <f t="shared" si="26"/>
        <v>278356000</v>
      </c>
      <c r="F55" s="122">
        <f t="shared" ref="F55:O55" si="33">SUM(F44:F54)</f>
        <v>278356000</v>
      </c>
      <c r="G55" s="123">
        <f t="shared" si="33"/>
        <v>278356000</v>
      </c>
      <c r="H55" s="122">
        <f t="shared" si="33"/>
        <v>66611000</v>
      </c>
      <c r="I55" s="123">
        <f t="shared" si="33"/>
        <v>66611231</v>
      </c>
      <c r="J55" s="122">
        <f t="shared" si="33"/>
        <v>65934000</v>
      </c>
      <c r="K55" s="123">
        <f t="shared" si="33"/>
        <v>98326241</v>
      </c>
      <c r="L55" s="122">
        <f t="shared" si="33"/>
        <v>31014000</v>
      </c>
      <c r="M55" s="123">
        <f t="shared" si="33"/>
        <v>25328222</v>
      </c>
      <c r="N55" s="122">
        <f t="shared" si="33"/>
        <v>113992000</v>
      </c>
      <c r="O55" s="123">
        <f t="shared" si="33"/>
        <v>117816182</v>
      </c>
      <c r="P55" s="122">
        <f t="shared" si="27"/>
        <v>277551000</v>
      </c>
      <c r="Q55" s="123">
        <f t="shared" si="28"/>
        <v>308081876</v>
      </c>
      <c r="R55" s="63">
        <f t="shared" si="29"/>
        <v>267.55013864706262</v>
      </c>
      <c r="S55" s="64">
        <f t="shared" si="30"/>
        <v>365.15772800791149</v>
      </c>
      <c r="T55" s="63">
        <f>IF((+$E45+$E47+$E49+$E50+$E53) =0,0,(P55   /(+$E45+$E47+$E49+$E50+$E53) )*100)</f>
        <v>99.710801994568115</v>
      </c>
      <c r="U55" s="65">
        <f>IF((+$E45+$E47+$E49+$E50+$E53) =0,0,(Q55   /(+$E45+$E47+$E49+$E50+$E53) )*100)</f>
        <v>110.67908577505065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287828000</v>
      </c>
      <c r="C69" s="130">
        <f>SUM(C9:C16,C19:C25,C28:C31,C34,C37:C41,C44:C54,C57:C60,C63:C67)</f>
        <v>0</v>
      </c>
      <c r="D69" s="130"/>
      <c r="E69" s="130">
        <f t="shared" si="35"/>
        <v>287828000</v>
      </c>
      <c r="F69" s="131">
        <f t="shared" ref="F69:O69" si="43">SUM(F9:F16,F19:F25,F28:F31,F34,F37:F41,F44:F54,F57:F60,F63:F67)</f>
        <v>287828000</v>
      </c>
      <c r="G69" s="132">
        <f t="shared" si="43"/>
        <v>286939000</v>
      </c>
      <c r="H69" s="131">
        <f t="shared" si="43"/>
        <v>68423000</v>
      </c>
      <c r="I69" s="132">
        <f t="shared" si="43"/>
        <v>68422954</v>
      </c>
      <c r="J69" s="131">
        <f t="shared" si="43"/>
        <v>67586000</v>
      </c>
      <c r="K69" s="132">
        <f t="shared" si="43"/>
        <v>100668975</v>
      </c>
      <c r="L69" s="131">
        <f t="shared" si="43"/>
        <v>34336000</v>
      </c>
      <c r="M69" s="132">
        <f t="shared" si="43"/>
        <v>28633168</v>
      </c>
      <c r="N69" s="131">
        <f t="shared" si="43"/>
        <v>115085000</v>
      </c>
      <c r="O69" s="132">
        <f t="shared" si="43"/>
        <v>118775385</v>
      </c>
      <c r="P69" s="131">
        <f t="shared" si="36"/>
        <v>285430000</v>
      </c>
      <c r="Q69" s="132">
        <f t="shared" si="37"/>
        <v>316500482</v>
      </c>
      <c r="R69" s="72">
        <f t="shared" si="38"/>
        <v>235.17299627213418</v>
      </c>
      <c r="S69" s="73">
        <f t="shared" si="39"/>
        <v>314.81747671092489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99.166863543505144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109.96167224870408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203593000</v>
      </c>
      <c r="C71" s="118"/>
      <c r="D71" s="118"/>
      <c r="E71" s="118">
        <f>$B71      +$C71      +$D71</f>
        <v>203593000</v>
      </c>
      <c r="F71" s="119">
        <v>203593000</v>
      </c>
      <c r="G71" s="120">
        <v>203593000</v>
      </c>
      <c r="H71" s="119">
        <v>61536000</v>
      </c>
      <c r="I71" s="120">
        <v>69246048</v>
      </c>
      <c r="J71" s="119">
        <v>78842000</v>
      </c>
      <c r="K71" s="120">
        <v>84426371</v>
      </c>
      <c r="L71" s="119">
        <v>28223000</v>
      </c>
      <c r="M71" s="120">
        <v>15042712</v>
      </c>
      <c r="N71" s="119">
        <v>34992000</v>
      </c>
      <c r="O71" s="120">
        <v>32706289</v>
      </c>
      <c r="P71" s="119">
        <f>$H71      +$J71      +$L71      +$N71</f>
        <v>203593000</v>
      </c>
      <c r="Q71" s="120">
        <f>$I71      +$K71      +$M71      +$O71</f>
        <v>201421420</v>
      </c>
      <c r="R71" s="59">
        <f>IF(($L71      =0),0,((($N71      -$L71      )/$L71      )*100))</f>
        <v>23.983984693335223</v>
      </c>
      <c r="S71" s="60">
        <f>IF(($M71      =0),0,((($O71      -$M71      )/$M71      )*100))</f>
        <v>117.42282242723255</v>
      </c>
      <c r="T71" s="59">
        <f>IF(($E71      =0),0,(($P71      /$E71      )*100))</f>
        <v>100</v>
      </c>
      <c r="U71" s="61">
        <f>IF(($E71      =0),0,(($Q71      /$E71      )*100))</f>
        <v>98.933371972513797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203593000</v>
      </c>
      <c r="C73" s="127">
        <f>SUM(C71:C72)</f>
        <v>0</v>
      </c>
      <c r="D73" s="127"/>
      <c r="E73" s="127">
        <f>$B73      +$C73      +$D73</f>
        <v>203593000</v>
      </c>
      <c r="F73" s="128">
        <f t="shared" ref="F73:O73" si="44">SUM(F71:F72)</f>
        <v>203593000</v>
      </c>
      <c r="G73" s="129">
        <f t="shared" si="44"/>
        <v>203593000</v>
      </c>
      <c r="H73" s="128">
        <f t="shared" si="44"/>
        <v>61536000</v>
      </c>
      <c r="I73" s="129">
        <f t="shared" si="44"/>
        <v>69246048</v>
      </c>
      <c r="J73" s="128">
        <f t="shared" si="44"/>
        <v>78842000</v>
      </c>
      <c r="K73" s="129">
        <f t="shared" si="44"/>
        <v>84426371</v>
      </c>
      <c r="L73" s="128">
        <f t="shared" si="44"/>
        <v>28223000</v>
      </c>
      <c r="M73" s="129">
        <f t="shared" si="44"/>
        <v>15042712</v>
      </c>
      <c r="N73" s="128">
        <f t="shared" si="44"/>
        <v>34992000</v>
      </c>
      <c r="O73" s="129">
        <f t="shared" si="44"/>
        <v>32706289</v>
      </c>
      <c r="P73" s="128">
        <f>$H73      +$J73      +$L73      +$N73</f>
        <v>203593000</v>
      </c>
      <c r="Q73" s="129">
        <f>$I73      +$K73      +$M73      +$O73</f>
        <v>201421420</v>
      </c>
      <c r="R73" s="68">
        <f>IF(($L73      =0),0,((($N73      -$L73      )/$L73      )*100))</f>
        <v>23.983984693335223</v>
      </c>
      <c r="S73" s="69">
        <f>IF(($M73      =0),0,((($O73      -$M73      )/$M73      )*100))</f>
        <v>117.42282242723255</v>
      </c>
      <c r="T73" s="68">
        <f>IF(($E71      =0),0,(($P71      /$E71      )*100))</f>
        <v>100</v>
      </c>
      <c r="U73" s="70">
        <f>IF($E71   =0,0,($Q71   /$E71 )*100)</f>
        <v>98.933371972513797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203593000</v>
      </c>
      <c r="C74" s="130">
        <f>SUM(C71:C72)</f>
        <v>0</v>
      </c>
      <c r="D74" s="130"/>
      <c r="E74" s="130">
        <f>$B74      +$C74      +$D74</f>
        <v>203593000</v>
      </c>
      <c r="F74" s="131">
        <f t="shared" ref="F74:O74" si="45">SUM(F71:F72)</f>
        <v>203593000</v>
      </c>
      <c r="G74" s="132">
        <f t="shared" si="45"/>
        <v>203593000</v>
      </c>
      <c r="H74" s="131">
        <f t="shared" si="45"/>
        <v>61536000</v>
      </c>
      <c r="I74" s="132">
        <f t="shared" si="45"/>
        <v>69246048</v>
      </c>
      <c r="J74" s="131">
        <f t="shared" si="45"/>
        <v>78842000</v>
      </c>
      <c r="K74" s="132">
        <f t="shared" si="45"/>
        <v>84426371</v>
      </c>
      <c r="L74" s="131">
        <f t="shared" si="45"/>
        <v>28223000</v>
      </c>
      <c r="M74" s="132">
        <f t="shared" si="45"/>
        <v>15042712</v>
      </c>
      <c r="N74" s="131">
        <f t="shared" si="45"/>
        <v>34992000</v>
      </c>
      <c r="O74" s="132">
        <f t="shared" si="45"/>
        <v>32706289</v>
      </c>
      <c r="P74" s="131">
        <f>$H74      +$J74      +$L74      +$N74</f>
        <v>203593000</v>
      </c>
      <c r="Q74" s="132">
        <f>$I74      +$K74      +$M74      +$O74</f>
        <v>201421420</v>
      </c>
      <c r="R74" s="72">
        <f>IF(($L74      =0),0,((($N74      -$L74      )/$L74      )*100))</f>
        <v>23.983984693335223</v>
      </c>
      <c r="S74" s="73">
        <f>IF(($M74      =0),0,((($O74      -$M74      )/$M74      )*100))</f>
        <v>117.42282242723255</v>
      </c>
      <c r="T74" s="72">
        <f>IF(($E71      =0),0,(($P71      /$E71      )*100))</f>
        <v>100</v>
      </c>
      <c r="U74" s="76">
        <f>IF($E71   =0,0,($Q71   /$E71 )*100)</f>
        <v>98.933371972513797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491421000</v>
      </c>
      <c r="C75" s="130">
        <f>SUM(C9:C16,C19:C25,C28:C31,C34,C37:C41,C44:C54,C57:C60,C63:C67,C71:C72)</f>
        <v>0</v>
      </c>
      <c r="D75" s="130"/>
      <c r="E75" s="130">
        <f>$B75      +$C75      +$D75</f>
        <v>491421000</v>
      </c>
      <c r="F75" s="131">
        <f t="shared" ref="F75:O75" si="46">SUM(F9:F16,F19:F25,F28:F31,F34,F37:F41,F44:F54,F57:F60,F63:F67,F71:F72)</f>
        <v>491421000</v>
      </c>
      <c r="G75" s="132">
        <f t="shared" si="46"/>
        <v>490532000</v>
      </c>
      <c r="H75" s="131">
        <f t="shared" si="46"/>
        <v>129959000</v>
      </c>
      <c r="I75" s="132">
        <f t="shared" si="46"/>
        <v>137669002</v>
      </c>
      <c r="J75" s="131">
        <f t="shared" si="46"/>
        <v>146428000</v>
      </c>
      <c r="K75" s="132">
        <f t="shared" si="46"/>
        <v>185095346</v>
      </c>
      <c r="L75" s="131">
        <f t="shared" si="46"/>
        <v>62559000</v>
      </c>
      <c r="M75" s="132">
        <f t="shared" si="46"/>
        <v>43675880</v>
      </c>
      <c r="N75" s="131">
        <f t="shared" si="46"/>
        <v>150077000</v>
      </c>
      <c r="O75" s="132">
        <f t="shared" si="46"/>
        <v>151481674</v>
      </c>
      <c r="P75" s="131">
        <f>$H75      +$J75      +$L75      +$N75</f>
        <v>489023000</v>
      </c>
      <c r="Q75" s="132">
        <f>$I75      +$K75      +$M75      +$O75</f>
        <v>517921902</v>
      </c>
      <c r="R75" s="72">
        <f>IF(($L75      =0),0,((($N75      -$L75      )/$L75      )*100))</f>
        <v>139.89673747981905</v>
      </c>
      <c r="S75" s="73">
        <f>IF(($M75      =0),0,((($O75      -$M75      )/$M75      )*100))</f>
        <v>246.83141816490016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99.512027365537904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105.39270849231109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4yq+2iahvCgp0bGw+gDa3x5CYZsXcaPh/mx7l4jwXQFmC4D7UsggCYJCQmO1husuqsjKV5B0GdH9ZRdPnUN4g==" saltValue="qLiXqBPdpl9d7pREEU5Re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895000</v>
      </c>
      <c r="I10" s="120">
        <v>1023348</v>
      </c>
      <c r="J10" s="119">
        <v>384000</v>
      </c>
      <c r="K10" s="120">
        <v>236001</v>
      </c>
      <c r="L10" s="119">
        <v>159000</v>
      </c>
      <c r="M10" s="120">
        <v>159067</v>
      </c>
      <c r="N10" s="119">
        <v>171000</v>
      </c>
      <c r="O10" s="120">
        <v>481585</v>
      </c>
      <c r="P10" s="119">
        <f t="shared" ref="P10:P17" si="1">$H10      +$J10      +$L10      +$N10</f>
        <v>1609000</v>
      </c>
      <c r="Q10" s="120">
        <f t="shared" ref="Q10:Q17" si="2">$I10      +$K10      +$M10      +$O10</f>
        <v>1900001</v>
      </c>
      <c r="R10" s="59">
        <f t="shared" ref="R10:R17" si="3">IF(($L10      =0),0,((($N10      -$L10      )/$L10      )*100))</f>
        <v>7.5471698113207548</v>
      </c>
      <c r="S10" s="60">
        <f t="shared" ref="S10:S17" si="4">IF(($M10      =0),0,((($O10      -$M10      )/$M10      )*100))</f>
        <v>202.75607134100727</v>
      </c>
      <c r="T10" s="59">
        <f t="shared" ref="T10:T17" si="5">IF(($E10      =0),0,(($P10      /$E10      )*100))</f>
        <v>84.68421052631578</v>
      </c>
      <c r="U10" s="61">
        <f t="shared" ref="U10:U17" si="6">IF(($E10      =0),0,(($Q10      /$E10      )*100))</f>
        <v>100.00005263157894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895000</v>
      </c>
      <c r="I17" s="123">
        <f t="shared" si="7"/>
        <v>1023348</v>
      </c>
      <c r="J17" s="122">
        <f t="shared" si="7"/>
        <v>384000</v>
      </c>
      <c r="K17" s="123">
        <f t="shared" si="7"/>
        <v>236001</v>
      </c>
      <c r="L17" s="122">
        <f t="shared" si="7"/>
        <v>159000</v>
      </c>
      <c r="M17" s="123">
        <f t="shared" si="7"/>
        <v>159067</v>
      </c>
      <c r="N17" s="122">
        <f t="shared" si="7"/>
        <v>171000</v>
      </c>
      <c r="O17" s="123">
        <f t="shared" si="7"/>
        <v>481585</v>
      </c>
      <c r="P17" s="122">
        <f t="shared" si="1"/>
        <v>1609000</v>
      </c>
      <c r="Q17" s="123">
        <f t="shared" si="2"/>
        <v>1900001</v>
      </c>
      <c r="R17" s="63">
        <f t="shared" si="3"/>
        <v>7.5471698113207548</v>
      </c>
      <c r="S17" s="64">
        <f t="shared" si="4"/>
        <v>202.75607134100727</v>
      </c>
      <c r="T17" s="63">
        <f>IF((SUM($E9:$E14))=0,0,(P17/(SUM($E9:$E14))*100))</f>
        <v>84.68421052631578</v>
      </c>
      <c r="U17" s="65">
        <f>IF((SUM($E9:$E14))=0,0,(Q17/(SUM($E9:$E14))*100))</f>
        <v>100.00005263157894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4511000</v>
      </c>
      <c r="W22" s="120">
        <v>4310000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>
        <v>2898978</v>
      </c>
      <c r="J23" s="119"/>
      <c r="K23" s="120">
        <v>1411072</v>
      </c>
      <c r="L23" s="119"/>
      <c r="M23" s="120">
        <v>200833</v>
      </c>
      <c r="N23" s="119"/>
      <c r="O23" s="120">
        <v>314786</v>
      </c>
      <c r="P23" s="119">
        <f t="shared" si="9"/>
        <v>0</v>
      </c>
      <c r="Q23" s="120">
        <f t="shared" si="10"/>
        <v>4825669</v>
      </c>
      <c r="R23" s="59">
        <f t="shared" si="11"/>
        <v>0</v>
      </c>
      <c r="S23" s="60">
        <f t="shared" si="12"/>
        <v>56.740177162119778</v>
      </c>
      <c r="T23" s="59">
        <f t="shared" si="13"/>
        <v>0</v>
      </c>
      <c r="U23" s="61">
        <f t="shared" si="14"/>
        <v>24.128344999999999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20000000</v>
      </c>
      <c r="D26" s="121"/>
      <c r="E26" s="121">
        <f t="shared" si="8"/>
        <v>20000000</v>
      </c>
      <c r="F26" s="122">
        <f t="shared" ref="F26:O26" si="15">SUM(F19:F25)</f>
        <v>20000000</v>
      </c>
      <c r="G26" s="123">
        <f t="shared" si="15"/>
        <v>20000000</v>
      </c>
      <c r="H26" s="122">
        <f t="shared" si="15"/>
        <v>0</v>
      </c>
      <c r="I26" s="123">
        <f t="shared" si="15"/>
        <v>2898978</v>
      </c>
      <c r="J26" s="122">
        <f t="shared" si="15"/>
        <v>0</v>
      </c>
      <c r="K26" s="123">
        <f t="shared" si="15"/>
        <v>1411072</v>
      </c>
      <c r="L26" s="122">
        <f t="shared" si="15"/>
        <v>0</v>
      </c>
      <c r="M26" s="123">
        <f t="shared" si="15"/>
        <v>200833</v>
      </c>
      <c r="N26" s="122">
        <f t="shared" si="15"/>
        <v>0</v>
      </c>
      <c r="O26" s="123">
        <f t="shared" si="15"/>
        <v>314786</v>
      </c>
      <c r="P26" s="122">
        <f t="shared" si="9"/>
        <v>0</v>
      </c>
      <c r="Q26" s="123">
        <f t="shared" si="10"/>
        <v>4825669</v>
      </c>
      <c r="R26" s="63">
        <f t="shared" si="11"/>
        <v>0</v>
      </c>
      <c r="S26" s="64">
        <f t="shared" si="12"/>
        <v>56.740177162119778</v>
      </c>
      <c r="T26" s="63">
        <f>IF(($E26-$E21-$E25)   =0,0,($P26   /($E26-$E21-$E25)   )*100)</f>
        <v>0</v>
      </c>
      <c r="U26" s="65">
        <f>IF(($E26-$E21-$E25)   =0,0,($Q26   /($E26-$E21-$E25)   )*100)</f>
        <v>24.128344999999999</v>
      </c>
      <c r="V26" s="122">
        <f>SUM(V19:V25)</f>
        <v>4511000</v>
      </c>
      <c r="W26" s="123">
        <f>SUM(W19:W25)</f>
        <v>4310000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1714000</v>
      </c>
      <c r="C34" s="118"/>
      <c r="D34" s="118"/>
      <c r="E34" s="118">
        <f>$B34      +$C34      +$D34</f>
        <v>1714000</v>
      </c>
      <c r="F34" s="119">
        <v>1714000</v>
      </c>
      <c r="G34" s="120">
        <v>1714000</v>
      </c>
      <c r="H34" s="119">
        <v>429000</v>
      </c>
      <c r="I34" s="120">
        <v>681355</v>
      </c>
      <c r="J34" s="119">
        <v>743000</v>
      </c>
      <c r="K34" s="120">
        <v>741293</v>
      </c>
      <c r="L34" s="119">
        <v>287000</v>
      </c>
      <c r="M34" s="120">
        <v>291352</v>
      </c>
      <c r="N34" s="119"/>
      <c r="O34" s="120"/>
      <c r="P34" s="119">
        <f>$H34      +$J34      +$L34      +$N34</f>
        <v>1459000</v>
      </c>
      <c r="Q34" s="120">
        <f>$I34      +$K34      +$M34      +$O34</f>
        <v>1714000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85.122520420070018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1714000</v>
      </c>
      <c r="C35" s="121">
        <f>C34</f>
        <v>0</v>
      </c>
      <c r="D35" s="121"/>
      <c r="E35" s="121">
        <f>$B35      +$C35      +$D35</f>
        <v>1714000</v>
      </c>
      <c r="F35" s="122">
        <f t="shared" ref="F35:O35" si="17">F34</f>
        <v>1714000</v>
      </c>
      <c r="G35" s="123">
        <f t="shared" si="17"/>
        <v>1714000</v>
      </c>
      <c r="H35" s="122">
        <f t="shared" si="17"/>
        <v>429000</v>
      </c>
      <c r="I35" s="123">
        <f t="shared" si="17"/>
        <v>681355</v>
      </c>
      <c r="J35" s="122">
        <f t="shared" si="17"/>
        <v>743000</v>
      </c>
      <c r="K35" s="123">
        <f t="shared" si="17"/>
        <v>741293</v>
      </c>
      <c r="L35" s="122">
        <f t="shared" si="17"/>
        <v>287000</v>
      </c>
      <c r="M35" s="123">
        <f t="shared" si="17"/>
        <v>291352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1459000</v>
      </c>
      <c r="Q35" s="123">
        <f>$I35      +$K35      +$M35      +$O35</f>
        <v>1714000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85.122520420070018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>
        <v>11045000</v>
      </c>
      <c r="D38" s="118"/>
      <c r="E38" s="118">
        <f t="shared" si="18"/>
        <v>11045000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11045000</v>
      </c>
      <c r="D42" s="121"/>
      <c r="E42" s="121">
        <f t="shared" si="18"/>
        <v>11045000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3614000</v>
      </c>
      <c r="C69" s="130">
        <f>SUM(C9:C16,C19:C25,C28:C31,C34,C37:C41,C44:C54,C57:C60,C63:C67)</f>
        <v>31045000</v>
      </c>
      <c r="D69" s="130"/>
      <c r="E69" s="130">
        <f t="shared" si="35"/>
        <v>34659000</v>
      </c>
      <c r="F69" s="131">
        <f t="shared" ref="F69:O69" si="43">SUM(F9:F16,F19:F25,F28:F31,F34,F37:F41,F44:F54,F57:F60,F63:F67)</f>
        <v>23614000</v>
      </c>
      <c r="G69" s="132">
        <f t="shared" si="43"/>
        <v>23614000</v>
      </c>
      <c r="H69" s="131">
        <f t="shared" si="43"/>
        <v>1324000</v>
      </c>
      <c r="I69" s="132">
        <f t="shared" si="43"/>
        <v>4603681</v>
      </c>
      <c r="J69" s="131">
        <f t="shared" si="43"/>
        <v>1127000</v>
      </c>
      <c r="K69" s="132">
        <f t="shared" si="43"/>
        <v>2388366</v>
      </c>
      <c r="L69" s="131">
        <f t="shared" si="43"/>
        <v>446000</v>
      </c>
      <c r="M69" s="132">
        <f t="shared" si="43"/>
        <v>651252</v>
      </c>
      <c r="N69" s="131">
        <f t="shared" si="43"/>
        <v>171000</v>
      </c>
      <c r="O69" s="132">
        <f t="shared" si="43"/>
        <v>796371</v>
      </c>
      <c r="P69" s="131">
        <f t="shared" si="36"/>
        <v>3068000</v>
      </c>
      <c r="Q69" s="132">
        <f t="shared" si="37"/>
        <v>8439670</v>
      </c>
      <c r="R69" s="72">
        <f t="shared" si="38"/>
        <v>-61.659192825112108</v>
      </c>
      <c r="S69" s="73">
        <f t="shared" si="39"/>
        <v>22.283079360984686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12.992292707715761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35.740111798085884</v>
      </c>
      <c r="V69" s="131">
        <f>SUM(V9:V16,V19:V25,V28:V31,V34,V37:V41,V44:V54,V57:V60,V63:V67)</f>
        <v>4511000</v>
      </c>
      <c r="W69" s="132">
        <f>SUM(W9:W16,W19:W25,W28:W31,W34,W37:W41,W44:W54,W57:W60,W63:W67)</f>
        <v>4310000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48228000</v>
      </c>
      <c r="C71" s="118"/>
      <c r="D71" s="118"/>
      <c r="E71" s="118">
        <f>$B71      +$C71      +$D71</f>
        <v>48228000</v>
      </c>
      <c r="F71" s="119">
        <v>48228000</v>
      </c>
      <c r="G71" s="120">
        <v>48228000</v>
      </c>
      <c r="H71" s="119">
        <v>9831000</v>
      </c>
      <c r="I71" s="120">
        <v>23355634</v>
      </c>
      <c r="J71" s="119">
        <v>11420000</v>
      </c>
      <c r="K71" s="120">
        <v>-5214999</v>
      </c>
      <c r="L71" s="119">
        <v>6893000</v>
      </c>
      <c r="M71" s="120">
        <v>6540290</v>
      </c>
      <c r="N71" s="119">
        <v>7214000</v>
      </c>
      <c r="O71" s="120">
        <v>9435039</v>
      </c>
      <c r="P71" s="119">
        <f>$H71      +$J71      +$L71      +$N71</f>
        <v>35358000</v>
      </c>
      <c r="Q71" s="120">
        <f>$I71      +$K71      +$M71      +$O71</f>
        <v>34115964</v>
      </c>
      <c r="R71" s="59">
        <f>IF(($L71      =0),0,((($N71      -$L71      )/$L71      )*100))</f>
        <v>4.6568983026258524</v>
      </c>
      <c r="S71" s="60">
        <f>IF(($M71      =0),0,((($O71      -$M71      )/$M71      )*100))</f>
        <v>44.260254514708066</v>
      </c>
      <c r="T71" s="59">
        <f>IF(($E71      =0),0,(($P71      /$E71      )*100))</f>
        <v>73.314257277929826</v>
      </c>
      <c r="U71" s="61">
        <f>IF(($E71      =0),0,(($Q71      /$E71      )*100))</f>
        <v>70.738915153023143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48228000</v>
      </c>
      <c r="C73" s="127">
        <f>SUM(C71:C72)</f>
        <v>0</v>
      </c>
      <c r="D73" s="127"/>
      <c r="E73" s="127">
        <f>$B73      +$C73      +$D73</f>
        <v>48228000</v>
      </c>
      <c r="F73" s="128">
        <f t="shared" ref="F73:O73" si="44">SUM(F71:F72)</f>
        <v>48228000</v>
      </c>
      <c r="G73" s="129">
        <f t="shared" si="44"/>
        <v>48228000</v>
      </c>
      <c r="H73" s="128">
        <f t="shared" si="44"/>
        <v>9831000</v>
      </c>
      <c r="I73" s="129">
        <f t="shared" si="44"/>
        <v>23355634</v>
      </c>
      <c r="J73" s="128">
        <f t="shared" si="44"/>
        <v>11420000</v>
      </c>
      <c r="K73" s="129">
        <f t="shared" si="44"/>
        <v>-5214999</v>
      </c>
      <c r="L73" s="128">
        <f t="shared" si="44"/>
        <v>6893000</v>
      </c>
      <c r="M73" s="129">
        <f t="shared" si="44"/>
        <v>6540290</v>
      </c>
      <c r="N73" s="128">
        <f t="shared" si="44"/>
        <v>7214000</v>
      </c>
      <c r="O73" s="129">
        <f t="shared" si="44"/>
        <v>9435039</v>
      </c>
      <c r="P73" s="128">
        <f>$H73      +$J73      +$L73      +$N73</f>
        <v>35358000</v>
      </c>
      <c r="Q73" s="129">
        <f>$I73      +$K73      +$M73      +$O73</f>
        <v>34115964</v>
      </c>
      <c r="R73" s="68">
        <f>IF(($L73      =0),0,((($N73      -$L73      )/$L73      )*100))</f>
        <v>4.6568983026258524</v>
      </c>
      <c r="S73" s="69">
        <f>IF(($M73      =0),0,((($O73      -$M73      )/$M73      )*100))</f>
        <v>44.260254514708066</v>
      </c>
      <c r="T73" s="68">
        <f>IF(($E71      =0),0,(($P71      /$E71      )*100))</f>
        <v>73.314257277929826</v>
      </c>
      <c r="U73" s="70">
        <f>IF($E71   =0,0,($Q71   /$E71 )*100)</f>
        <v>70.738915153023143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48228000</v>
      </c>
      <c r="C74" s="130">
        <f>SUM(C71:C72)</f>
        <v>0</v>
      </c>
      <c r="D74" s="130"/>
      <c r="E74" s="130">
        <f>$B74      +$C74      +$D74</f>
        <v>48228000</v>
      </c>
      <c r="F74" s="131">
        <f t="shared" ref="F74:O74" si="45">SUM(F71:F72)</f>
        <v>48228000</v>
      </c>
      <c r="G74" s="132">
        <f t="shared" si="45"/>
        <v>48228000</v>
      </c>
      <c r="H74" s="131">
        <f t="shared" si="45"/>
        <v>9831000</v>
      </c>
      <c r="I74" s="132">
        <f t="shared" si="45"/>
        <v>23355634</v>
      </c>
      <c r="J74" s="131">
        <f t="shared" si="45"/>
        <v>11420000</v>
      </c>
      <c r="K74" s="132">
        <f t="shared" si="45"/>
        <v>-5214999</v>
      </c>
      <c r="L74" s="131">
        <f t="shared" si="45"/>
        <v>6893000</v>
      </c>
      <c r="M74" s="132">
        <f t="shared" si="45"/>
        <v>6540290</v>
      </c>
      <c r="N74" s="131">
        <f t="shared" si="45"/>
        <v>7214000</v>
      </c>
      <c r="O74" s="132">
        <f t="shared" si="45"/>
        <v>9435039</v>
      </c>
      <c r="P74" s="131">
        <f>$H74      +$J74      +$L74      +$N74</f>
        <v>35358000</v>
      </c>
      <c r="Q74" s="132">
        <f>$I74      +$K74      +$M74      +$O74</f>
        <v>34115964</v>
      </c>
      <c r="R74" s="72">
        <f>IF(($L74      =0),0,((($N74      -$L74      )/$L74      )*100))</f>
        <v>4.6568983026258524</v>
      </c>
      <c r="S74" s="73">
        <f>IF(($M74      =0),0,((($O74      -$M74      )/$M74      )*100))</f>
        <v>44.260254514708066</v>
      </c>
      <c r="T74" s="72">
        <f>IF(($E71      =0),0,(($P71      /$E71      )*100))</f>
        <v>73.314257277929826</v>
      </c>
      <c r="U74" s="76">
        <f>IF($E71   =0,0,($Q71   /$E71 )*100)</f>
        <v>70.738915153023143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51842000</v>
      </c>
      <c r="C75" s="130">
        <f>SUM(C9:C16,C19:C25,C28:C31,C34,C37:C41,C44:C54,C57:C60,C63:C67,C71:C72)</f>
        <v>31045000</v>
      </c>
      <c r="D75" s="130"/>
      <c r="E75" s="130">
        <f>$B75      +$C75      +$D75</f>
        <v>82887000</v>
      </c>
      <c r="F75" s="131">
        <f t="shared" ref="F75:O75" si="46">SUM(F9:F16,F19:F25,F28:F31,F34,F37:F41,F44:F54,F57:F60,F63:F67,F71:F72)</f>
        <v>71842000</v>
      </c>
      <c r="G75" s="132">
        <f t="shared" si="46"/>
        <v>71842000</v>
      </c>
      <c r="H75" s="131">
        <f t="shared" si="46"/>
        <v>11155000</v>
      </c>
      <c r="I75" s="132">
        <f t="shared" si="46"/>
        <v>27959315</v>
      </c>
      <c r="J75" s="131">
        <f t="shared" si="46"/>
        <v>12547000</v>
      </c>
      <c r="K75" s="132">
        <f t="shared" si="46"/>
        <v>-2826633</v>
      </c>
      <c r="L75" s="131">
        <f t="shared" si="46"/>
        <v>7339000</v>
      </c>
      <c r="M75" s="132">
        <f t="shared" si="46"/>
        <v>7191542</v>
      </c>
      <c r="N75" s="131">
        <f t="shared" si="46"/>
        <v>7385000</v>
      </c>
      <c r="O75" s="132">
        <f t="shared" si="46"/>
        <v>10231410</v>
      </c>
      <c r="P75" s="131">
        <f>$H75      +$J75      +$L75      +$N75</f>
        <v>38426000</v>
      </c>
      <c r="Q75" s="132">
        <f>$I75      +$K75      +$M75      +$O75</f>
        <v>42555634</v>
      </c>
      <c r="R75" s="72">
        <f>IF(($L75      =0),0,((($N75      -$L75      )/$L75      )*100))</f>
        <v>0.62678839078893589</v>
      </c>
      <c r="S75" s="73">
        <f>IF(($M75      =0),0,((($O75      -$M75      )/$M75      )*100))</f>
        <v>42.270044449437968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53.486818295704467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59.235035216168818</v>
      </c>
      <c r="V75" s="131">
        <f>SUM(V9:V16,V19:V25,V28:V31,V34,V37:V41,V44:V54,V57:V60,V63:V67,V71:V72)</f>
        <v>4511000</v>
      </c>
      <c r="W75" s="132">
        <f>SUM(W9:W16,W19:W25,W28:W31,W34,W37:W41,W44:W54,W57:W60,W63:W67,W71:W72)</f>
        <v>4310000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QxHWX6IS/YdYT3zzBo2cqSUKjL2dfkc/KJ8nUX2o2QRosJrbnHC8X2p8pMiUq0CA1Ffj38iLf2sOAoUfmSDtw==" saltValue="gozLcvj7YJVdEwhL9nf8t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326000</v>
      </c>
      <c r="I10" s="120">
        <v>325389</v>
      </c>
      <c r="J10" s="119">
        <v>552000</v>
      </c>
      <c r="K10" s="120">
        <v>551697</v>
      </c>
      <c r="L10" s="119">
        <v>737000</v>
      </c>
      <c r="M10" s="120">
        <v>706756</v>
      </c>
      <c r="N10" s="119">
        <v>72000</v>
      </c>
      <c r="O10" s="120">
        <v>183693</v>
      </c>
      <c r="P10" s="119">
        <f t="shared" ref="P10:P17" si="1">$H10      +$J10      +$L10      +$N10</f>
        <v>1687000</v>
      </c>
      <c r="Q10" s="120">
        <f t="shared" ref="Q10:Q17" si="2">$I10      +$K10      +$M10      +$O10</f>
        <v>1767535</v>
      </c>
      <c r="R10" s="59">
        <f t="shared" ref="R10:R17" si="3">IF(($L10      =0),0,((($N10      -$L10      )/$L10      )*100))</f>
        <v>-90.230664857530527</v>
      </c>
      <c r="S10" s="60">
        <f t="shared" ref="S10:S17" si="4">IF(($M10      =0),0,((($O10      -$M10      )/$M10      )*100))</f>
        <v>-74.008993202746069</v>
      </c>
      <c r="T10" s="59">
        <f t="shared" ref="T10:T17" si="5">IF(($E10      =0),0,(($P10      /$E10      )*100))</f>
        <v>88.789473684210535</v>
      </c>
      <c r="U10" s="61">
        <f t="shared" ref="U10:U17" si="6">IF(($E10      =0),0,(($Q10      /$E10      )*100))</f>
        <v>93.028157894736836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2100000</v>
      </c>
      <c r="C14" s="118"/>
      <c r="D14" s="118"/>
      <c r="E14" s="118">
        <f t="shared" si="0"/>
        <v>2100000</v>
      </c>
      <c r="F14" s="119">
        <v>2100000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10000000</v>
      </c>
      <c r="C15" s="118"/>
      <c r="D15" s="118"/>
      <c r="E15" s="118">
        <f t="shared" si="0"/>
        <v>10000000</v>
      </c>
      <c r="F15" s="119">
        <v>10000000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14000000</v>
      </c>
      <c r="C17" s="121">
        <f>SUM(C9:C16)</f>
        <v>0</v>
      </c>
      <c r="D17" s="121"/>
      <c r="E17" s="121">
        <f t="shared" si="0"/>
        <v>14000000</v>
      </c>
      <c r="F17" s="122">
        <f t="shared" ref="F17:O17" si="7">SUM(F9:F16)</f>
        <v>14000000</v>
      </c>
      <c r="G17" s="123">
        <f t="shared" si="7"/>
        <v>1900000</v>
      </c>
      <c r="H17" s="122">
        <f t="shared" si="7"/>
        <v>326000</v>
      </c>
      <c r="I17" s="123">
        <f t="shared" si="7"/>
        <v>325389</v>
      </c>
      <c r="J17" s="122">
        <f t="shared" si="7"/>
        <v>552000</v>
      </c>
      <c r="K17" s="123">
        <f t="shared" si="7"/>
        <v>551697</v>
      </c>
      <c r="L17" s="122">
        <f t="shared" si="7"/>
        <v>737000</v>
      </c>
      <c r="M17" s="123">
        <f t="shared" si="7"/>
        <v>706756</v>
      </c>
      <c r="N17" s="122">
        <f t="shared" si="7"/>
        <v>72000</v>
      </c>
      <c r="O17" s="123">
        <f t="shared" si="7"/>
        <v>183693</v>
      </c>
      <c r="P17" s="122">
        <f t="shared" si="1"/>
        <v>1687000</v>
      </c>
      <c r="Q17" s="123">
        <f t="shared" si="2"/>
        <v>1767535</v>
      </c>
      <c r="R17" s="63">
        <f t="shared" si="3"/>
        <v>-90.230664857530527</v>
      </c>
      <c r="S17" s="64">
        <f t="shared" si="4"/>
        <v>-74.008993202746069</v>
      </c>
      <c r="T17" s="63">
        <f>IF((SUM($E9:$E14))=0,0,(P17/(SUM($E9:$E14))*100))</f>
        <v>42.175000000000004</v>
      </c>
      <c r="U17" s="65">
        <f>IF((SUM($E9:$E14))=0,0,(Q17/(SUM($E9:$E14))*100))</f>
        <v>44.188375000000001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5590000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58618000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64208000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1957000</v>
      </c>
      <c r="C34" s="118"/>
      <c r="D34" s="118"/>
      <c r="E34" s="118">
        <f>$B34      +$C34      +$D34</f>
        <v>1957000</v>
      </c>
      <c r="F34" s="119">
        <v>1957000</v>
      </c>
      <c r="G34" s="120">
        <v>1957000</v>
      </c>
      <c r="H34" s="119">
        <v>489000</v>
      </c>
      <c r="I34" s="120">
        <v>615621</v>
      </c>
      <c r="J34" s="119">
        <v>881000</v>
      </c>
      <c r="K34" s="120">
        <v>683517</v>
      </c>
      <c r="L34" s="119">
        <v>397000</v>
      </c>
      <c r="M34" s="120">
        <v>657863</v>
      </c>
      <c r="N34" s="119"/>
      <c r="O34" s="120"/>
      <c r="P34" s="119">
        <f>$H34      +$J34      +$L34      +$N34</f>
        <v>1767000</v>
      </c>
      <c r="Q34" s="120">
        <f>$I34      +$K34      +$M34      +$O34</f>
        <v>1957001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90.291262135922338</v>
      </c>
      <c r="U34" s="61">
        <f>IF(($E34      =0),0,(($Q34      /$E34      )*100))</f>
        <v>100.00005109862033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1957000</v>
      </c>
      <c r="C35" s="121">
        <f>C34</f>
        <v>0</v>
      </c>
      <c r="D35" s="121"/>
      <c r="E35" s="121">
        <f>$B35      +$C35      +$D35</f>
        <v>1957000</v>
      </c>
      <c r="F35" s="122">
        <f t="shared" ref="F35:O35" si="17">F34</f>
        <v>1957000</v>
      </c>
      <c r="G35" s="123">
        <f t="shared" si="17"/>
        <v>1957000</v>
      </c>
      <c r="H35" s="122">
        <f t="shared" si="17"/>
        <v>489000</v>
      </c>
      <c r="I35" s="123">
        <f t="shared" si="17"/>
        <v>615621</v>
      </c>
      <c r="J35" s="122">
        <f t="shared" si="17"/>
        <v>881000</v>
      </c>
      <c r="K35" s="123">
        <f t="shared" si="17"/>
        <v>683517</v>
      </c>
      <c r="L35" s="122">
        <f t="shared" si="17"/>
        <v>397000</v>
      </c>
      <c r="M35" s="123">
        <f t="shared" si="17"/>
        <v>657863</v>
      </c>
      <c r="N35" s="122">
        <f t="shared" si="17"/>
        <v>0</v>
      </c>
      <c r="O35" s="123">
        <f t="shared" si="17"/>
        <v>0</v>
      </c>
      <c r="P35" s="122">
        <f>$H35      +$J35      +$L35      +$N35</f>
        <v>1767000</v>
      </c>
      <c r="Q35" s="123">
        <f>$I35      +$K35      +$M35      +$O35</f>
        <v>1957001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90.291262135922338</v>
      </c>
      <c r="U35" s="65">
        <f>IF($E35   =0,0,($Q35   /$E35   )*100)</f>
        <v>100.00005109862033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>
        <v>5232000</v>
      </c>
      <c r="D38" s="118"/>
      <c r="E38" s="118">
        <f t="shared" si="18"/>
        <v>5232000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5232000</v>
      </c>
      <c r="D42" s="121"/>
      <c r="E42" s="121">
        <f t="shared" si="18"/>
        <v>5232000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15957000</v>
      </c>
      <c r="C69" s="130">
        <f>SUM(C9:C16,C19:C25,C28:C31,C34,C37:C41,C44:C54,C57:C60,C63:C67)</f>
        <v>5232000</v>
      </c>
      <c r="D69" s="130"/>
      <c r="E69" s="130">
        <f t="shared" si="35"/>
        <v>21189000</v>
      </c>
      <c r="F69" s="131">
        <f t="shared" ref="F69:O69" si="43">SUM(F9:F16,F19:F25,F28:F31,F34,F37:F41,F44:F54,F57:F60,F63:F67)</f>
        <v>15957000</v>
      </c>
      <c r="G69" s="132">
        <f t="shared" si="43"/>
        <v>3857000</v>
      </c>
      <c r="H69" s="131">
        <f t="shared" si="43"/>
        <v>815000</v>
      </c>
      <c r="I69" s="132">
        <f t="shared" si="43"/>
        <v>941010</v>
      </c>
      <c r="J69" s="131">
        <f t="shared" si="43"/>
        <v>1433000</v>
      </c>
      <c r="K69" s="132">
        <f t="shared" si="43"/>
        <v>1235214</v>
      </c>
      <c r="L69" s="131">
        <f t="shared" si="43"/>
        <v>1134000</v>
      </c>
      <c r="M69" s="132">
        <f t="shared" si="43"/>
        <v>1364619</v>
      </c>
      <c r="N69" s="131">
        <f t="shared" si="43"/>
        <v>72000</v>
      </c>
      <c r="O69" s="132">
        <f t="shared" si="43"/>
        <v>183693</v>
      </c>
      <c r="P69" s="131">
        <f t="shared" si="36"/>
        <v>3454000</v>
      </c>
      <c r="Q69" s="132">
        <f t="shared" si="37"/>
        <v>3724536</v>
      </c>
      <c r="R69" s="72">
        <f t="shared" si="38"/>
        <v>-93.650793650793645</v>
      </c>
      <c r="S69" s="73">
        <f t="shared" si="39"/>
        <v>-86.538880083012188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57.982205808292761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62.523686419338595</v>
      </c>
      <c r="V69" s="131">
        <f>SUM(V9:V16,V19:V25,V28:V31,V34,V37:V41,V44:V54,V57:V60,V63:V67)</f>
        <v>64208000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63825000</v>
      </c>
      <c r="C71" s="118"/>
      <c r="D71" s="118"/>
      <c r="E71" s="118">
        <f>$B71      +$C71      +$D71</f>
        <v>63825000</v>
      </c>
      <c r="F71" s="119">
        <v>63825000</v>
      </c>
      <c r="G71" s="120">
        <v>63825000</v>
      </c>
      <c r="H71" s="119">
        <v>13707000</v>
      </c>
      <c r="I71" s="120">
        <v>14943125</v>
      </c>
      <c r="J71" s="119">
        <v>14266000</v>
      </c>
      <c r="K71" s="120">
        <v>11176449</v>
      </c>
      <c r="L71" s="119">
        <v>7895000</v>
      </c>
      <c r="M71" s="120">
        <v>14740770</v>
      </c>
      <c r="N71" s="119">
        <v>13617000</v>
      </c>
      <c r="O71" s="120">
        <v>10561814</v>
      </c>
      <c r="P71" s="119">
        <f>$H71      +$J71      +$L71      +$N71</f>
        <v>49485000</v>
      </c>
      <c r="Q71" s="120">
        <f>$I71      +$K71      +$M71      +$O71</f>
        <v>51422158</v>
      </c>
      <c r="R71" s="59">
        <f>IF(($L71      =0),0,((($N71      -$L71      )/$L71      )*100))</f>
        <v>72.476250791640268</v>
      </c>
      <c r="S71" s="60">
        <f>IF(($M71      =0),0,((($O71      -$M71      )/$M71      )*100))</f>
        <v>-28.349645235628802</v>
      </c>
      <c r="T71" s="59">
        <f>IF(($E71      =0),0,(($P71      /$E71      )*100))</f>
        <v>77.532314923619268</v>
      </c>
      <c r="U71" s="61">
        <f>IF(($E71      =0),0,(($Q71      /$E71      )*100))</f>
        <v>80.567423423423421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63825000</v>
      </c>
      <c r="C73" s="127">
        <f>SUM(C71:C72)</f>
        <v>0</v>
      </c>
      <c r="D73" s="127"/>
      <c r="E73" s="127">
        <f>$B73      +$C73      +$D73</f>
        <v>63825000</v>
      </c>
      <c r="F73" s="128">
        <f t="shared" ref="F73:O73" si="44">SUM(F71:F72)</f>
        <v>63825000</v>
      </c>
      <c r="G73" s="129">
        <f t="shared" si="44"/>
        <v>63825000</v>
      </c>
      <c r="H73" s="128">
        <f t="shared" si="44"/>
        <v>13707000</v>
      </c>
      <c r="I73" s="129">
        <f t="shared" si="44"/>
        <v>14943125</v>
      </c>
      <c r="J73" s="128">
        <f t="shared" si="44"/>
        <v>14266000</v>
      </c>
      <c r="K73" s="129">
        <f t="shared" si="44"/>
        <v>11176449</v>
      </c>
      <c r="L73" s="128">
        <f t="shared" si="44"/>
        <v>7895000</v>
      </c>
      <c r="M73" s="129">
        <f t="shared" si="44"/>
        <v>14740770</v>
      </c>
      <c r="N73" s="128">
        <f t="shared" si="44"/>
        <v>13617000</v>
      </c>
      <c r="O73" s="129">
        <f t="shared" si="44"/>
        <v>10561814</v>
      </c>
      <c r="P73" s="128">
        <f>$H73      +$J73      +$L73      +$N73</f>
        <v>49485000</v>
      </c>
      <c r="Q73" s="129">
        <f>$I73      +$K73      +$M73      +$O73</f>
        <v>51422158</v>
      </c>
      <c r="R73" s="68">
        <f>IF(($L73      =0),0,((($N73      -$L73      )/$L73      )*100))</f>
        <v>72.476250791640268</v>
      </c>
      <c r="S73" s="69">
        <f>IF(($M73      =0),0,((($O73      -$M73      )/$M73      )*100))</f>
        <v>-28.349645235628802</v>
      </c>
      <c r="T73" s="68">
        <f>IF(($E71      =0),0,(($P71      /$E71      )*100))</f>
        <v>77.532314923619268</v>
      </c>
      <c r="U73" s="70">
        <f>IF($E71   =0,0,($Q71   /$E71 )*100)</f>
        <v>80.567423423423421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63825000</v>
      </c>
      <c r="C74" s="130">
        <f>SUM(C71:C72)</f>
        <v>0</v>
      </c>
      <c r="D74" s="130"/>
      <c r="E74" s="130">
        <f>$B74      +$C74      +$D74</f>
        <v>63825000</v>
      </c>
      <c r="F74" s="131">
        <f t="shared" ref="F74:O74" si="45">SUM(F71:F72)</f>
        <v>63825000</v>
      </c>
      <c r="G74" s="132">
        <f t="shared" si="45"/>
        <v>63825000</v>
      </c>
      <c r="H74" s="131">
        <f t="shared" si="45"/>
        <v>13707000</v>
      </c>
      <c r="I74" s="132">
        <f t="shared" si="45"/>
        <v>14943125</v>
      </c>
      <c r="J74" s="131">
        <f t="shared" si="45"/>
        <v>14266000</v>
      </c>
      <c r="K74" s="132">
        <f t="shared" si="45"/>
        <v>11176449</v>
      </c>
      <c r="L74" s="131">
        <f t="shared" si="45"/>
        <v>7895000</v>
      </c>
      <c r="M74" s="132">
        <f t="shared" si="45"/>
        <v>14740770</v>
      </c>
      <c r="N74" s="131">
        <f t="shared" si="45"/>
        <v>13617000</v>
      </c>
      <c r="O74" s="132">
        <f t="shared" si="45"/>
        <v>10561814</v>
      </c>
      <c r="P74" s="131">
        <f>$H74      +$J74      +$L74      +$N74</f>
        <v>49485000</v>
      </c>
      <c r="Q74" s="132">
        <f>$I74      +$K74      +$M74      +$O74</f>
        <v>51422158</v>
      </c>
      <c r="R74" s="72">
        <f>IF(($L74      =0),0,((($N74      -$L74      )/$L74      )*100))</f>
        <v>72.476250791640268</v>
      </c>
      <c r="S74" s="73">
        <f>IF(($M74      =0),0,((($O74      -$M74      )/$M74      )*100))</f>
        <v>-28.349645235628802</v>
      </c>
      <c r="T74" s="72">
        <f>IF(($E71      =0),0,(($P71      /$E71      )*100))</f>
        <v>77.532314923619268</v>
      </c>
      <c r="U74" s="76">
        <f>IF($E71   =0,0,($Q71   /$E71 )*100)</f>
        <v>80.567423423423421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79782000</v>
      </c>
      <c r="C75" s="130">
        <f>SUM(C9:C16,C19:C25,C28:C31,C34,C37:C41,C44:C54,C57:C60,C63:C67,C71:C72)</f>
        <v>5232000</v>
      </c>
      <c r="D75" s="130"/>
      <c r="E75" s="130">
        <f>$B75      +$C75      +$D75</f>
        <v>85014000</v>
      </c>
      <c r="F75" s="131">
        <f t="shared" ref="F75:O75" si="46">SUM(F9:F16,F19:F25,F28:F31,F34,F37:F41,F44:F54,F57:F60,F63:F67,F71:F72)</f>
        <v>79782000</v>
      </c>
      <c r="G75" s="132">
        <f t="shared" si="46"/>
        <v>67682000</v>
      </c>
      <c r="H75" s="131">
        <f t="shared" si="46"/>
        <v>14522000</v>
      </c>
      <c r="I75" s="132">
        <f t="shared" si="46"/>
        <v>15884135</v>
      </c>
      <c r="J75" s="131">
        <f t="shared" si="46"/>
        <v>15699000</v>
      </c>
      <c r="K75" s="132">
        <f t="shared" si="46"/>
        <v>12411663</v>
      </c>
      <c r="L75" s="131">
        <f t="shared" si="46"/>
        <v>9029000</v>
      </c>
      <c r="M75" s="132">
        <f t="shared" si="46"/>
        <v>16105389</v>
      </c>
      <c r="N75" s="131">
        <f t="shared" si="46"/>
        <v>13689000</v>
      </c>
      <c r="O75" s="132">
        <f t="shared" si="46"/>
        <v>10745507</v>
      </c>
      <c r="P75" s="131">
        <f>$H75      +$J75      +$L75      +$N75</f>
        <v>52939000</v>
      </c>
      <c r="Q75" s="132">
        <f>$I75      +$K75      +$M75      +$O75</f>
        <v>55146694</v>
      </c>
      <c r="R75" s="72">
        <f>IF(($L75      =0),0,((($N75      -$L75      )/$L75      )*100))</f>
        <v>51.611474138885818</v>
      </c>
      <c r="S75" s="73">
        <f>IF(($M75      =0),0,((($O75      -$M75      )/$M75      )*100))</f>
        <v>-33.280053030696742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75.863403169871887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79.027104410879602</v>
      </c>
      <c r="V75" s="131">
        <f>SUM(V9:V16,V19:V25,V28:V31,V34,V37:V41,V44:V54,V57:V60,V63:V67,V71:V72)</f>
        <v>64208000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QG04ZG7xWnQxl9ZUjUOdNit1kj9UcxcV21G409RazeMWncCbdcnLhzHC9eooRvOV/FjQXJojP7iq1X25tqVH8w==" saltValue="7MRRn8kFSLUG0quWtpu89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2234000</v>
      </c>
      <c r="I10" s="120">
        <v>-763028</v>
      </c>
      <c r="J10" s="119">
        <v>453000</v>
      </c>
      <c r="K10" s="120">
        <v>3423390</v>
      </c>
      <c r="L10" s="119">
        <v>204000</v>
      </c>
      <c r="M10" s="120">
        <v>203892</v>
      </c>
      <c r="N10" s="119">
        <v>89000</v>
      </c>
      <c r="O10" s="120">
        <v>135746</v>
      </c>
      <c r="P10" s="119">
        <f t="shared" ref="P10:P17" si="1">$H10      +$J10      +$L10      +$N10</f>
        <v>2980000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-56.372549019607845</v>
      </c>
      <c r="S10" s="60">
        <f t="shared" ref="S10:S17" si="4">IF(($M10      =0),0,((($O10      -$M10      )/$M10      )*100))</f>
        <v>-33.422596276460084</v>
      </c>
      <c r="T10" s="59">
        <f t="shared" ref="T10:T17" si="5">IF(($E10      =0),0,(($P10      /$E10      )*100))</f>
        <v>99.333333333333329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2234000</v>
      </c>
      <c r="I17" s="123">
        <f t="shared" si="7"/>
        <v>-763028</v>
      </c>
      <c r="J17" s="122">
        <f t="shared" si="7"/>
        <v>453000</v>
      </c>
      <c r="K17" s="123">
        <f t="shared" si="7"/>
        <v>3423390</v>
      </c>
      <c r="L17" s="122">
        <f t="shared" si="7"/>
        <v>204000</v>
      </c>
      <c r="M17" s="123">
        <f t="shared" si="7"/>
        <v>203892</v>
      </c>
      <c r="N17" s="122">
        <f t="shared" si="7"/>
        <v>89000</v>
      </c>
      <c r="O17" s="123">
        <f t="shared" si="7"/>
        <v>135746</v>
      </c>
      <c r="P17" s="122">
        <f t="shared" si="1"/>
        <v>2980000</v>
      </c>
      <c r="Q17" s="123">
        <f t="shared" si="2"/>
        <v>3000000</v>
      </c>
      <c r="R17" s="63">
        <f t="shared" si="3"/>
        <v>-56.372549019607845</v>
      </c>
      <c r="S17" s="64">
        <f t="shared" si="4"/>
        <v>-33.422596276460084</v>
      </c>
      <c r="T17" s="63">
        <f>IF((SUM($E9:$E14))=0,0,(P17/(SUM($E9:$E14))*100))</f>
        <v>99.333333333333329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3385000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3385000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2320000</v>
      </c>
      <c r="C34" s="118"/>
      <c r="D34" s="118"/>
      <c r="E34" s="118">
        <f>$B34      +$C34      +$D34</f>
        <v>2320000</v>
      </c>
      <c r="F34" s="119">
        <v>2320000</v>
      </c>
      <c r="G34" s="120">
        <v>2320000</v>
      </c>
      <c r="H34" s="119">
        <v>580000</v>
      </c>
      <c r="I34" s="120">
        <v>-1071717</v>
      </c>
      <c r="J34" s="119">
        <v>650000</v>
      </c>
      <c r="K34" s="120">
        <v>3048990</v>
      </c>
      <c r="L34" s="119">
        <v>364000</v>
      </c>
      <c r="M34" s="120">
        <v>332345</v>
      </c>
      <c r="N34" s="119"/>
      <c r="O34" s="120">
        <v>10382</v>
      </c>
      <c r="P34" s="119">
        <f>$H34      +$J34      +$L34      +$N34</f>
        <v>1594000</v>
      </c>
      <c r="Q34" s="120">
        <f>$I34      +$K34      +$M34      +$O34</f>
        <v>2320000</v>
      </c>
      <c r="R34" s="59">
        <f>IF(($L34      =0),0,((($N34      -$L34      )/$L34      )*100))</f>
        <v>-100</v>
      </c>
      <c r="S34" s="60">
        <f>IF(($M34      =0),0,((($O34      -$M34      )/$M34      )*100))</f>
        <v>-96.876137748424071</v>
      </c>
      <c r="T34" s="59">
        <f>IF(($E34      =0),0,(($P34      /$E34      )*100))</f>
        <v>68.706896551724142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2320000</v>
      </c>
      <c r="C35" s="121">
        <f>C34</f>
        <v>0</v>
      </c>
      <c r="D35" s="121"/>
      <c r="E35" s="121">
        <f>$B35      +$C35      +$D35</f>
        <v>2320000</v>
      </c>
      <c r="F35" s="122">
        <f t="shared" ref="F35:O35" si="17">F34</f>
        <v>2320000</v>
      </c>
      <c r="G35" s="123">
        <f t="shared" si="17"/>
        <v>2320000</v>
      </c>
      <c r="H35" s="122">
        <f t="shared" si="17"/>
        <v>580000</v>
      </c>
      <c r="I35" s="123">
        <f t="shared" si="17"/>
        <v>-1071717</v>
      </c>
      <c r="J35" s="122">
        <f t="shared" si="17"/>
        <v>650000</v>
      </c>
      <c r="K35" s="123">
        <f t="shared" si="17"/>
        <v>3048990</v>
      </c>
      <c r="L35" s="122">
        <f t="shared" si="17"/>
        <v>364000</v>
      </c>
      <c r="M35" s="123">
        <f t="shared" si="17"/>
        <v>332345</v>
      </c>
      <c r="N35" s="122">
        <f t="shared" si="17"/>
        <v>0</v>
      </c>
      <c r="O35" s="123">
        <f t="shared" si="17"/>
        <v>10382</v>
      </c>
      <c r="P35" s="122">
        <f>$H35      +$J35      +$L35      +$N35</f>
        <v>1594000</v>
      </c>
      <c r="Q35" s="123">
        <f>$I35      +$K35      +$M35      +$O35</f>
        <v>2320000</v>
      </c>
      <c r="R35" s="63">
        <f>IF(($L35      =0),0,((($N35      -$L35      )/$L35      )*100))</f>
        <v>-100</v>
      </c>
      <c r="S35" s="64">
        <f>IF(($M35      =0),0,((($O35      -$M35      )/$M35      )*100))</f>
        <v>-96.876137748424071</v>
      </c>
      <c r="T35" s="63">
        <f>IF($E35   =0,0,($P35   /$E35   )*100)</f>
        <v>68.706896551724142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5320000</v>
      </c>
      <c r="C69" s="130">
        <f>SUM(C9:C16,C19:C25,C28:C31,C34,C37:C41,C44:C54,C57:C60,C63:C67)</f>
        <v>0</v>
      </c>
      <c r="D69" s="130"/>
      <c r="E69" s="130">
        <f t="shared" si="35"/>
        <v>5320000</v>
      </c>
      <c r="F69" s="131">
        <f t="shared" ref="F69:O69" si="43">SUM(F9:F16,F19:F25,F28:F31,F34,F37:F41,F44:F54,F57:F60,F63:F67)</f>
        <v>5320000</v>
      </c>
      <c r="G69" s="132">
        <f t="shared" si="43"/>
        <v>5320000</v>
      </c>
      <c r="H69" s="131">
        <f t="shared" si="43"/>
        <v>2814000</v>
      </c>
      <c r="I69" s="132">
        <f t="shared" si="43"/>
        <v>-1834745</v>
      </c>
      <c r="J69" s="131">
        <f t="shared" si="43"/>
        <v>1103000</v>
      </c>
      <c r="K69" s="132">
        <f t="shared" si="43"/>
        <v>6472380</v>
      </c>
      <c r="L69" s="131">
        <f t="shared" si="43"/>
        <v>568000</v>
      </c>
      <c r="M69" s="132">
        <f t="shared" si="43"/>
        <v>536237</v>
      </c>
      <c r="N69" s="131">
        <f t="shared" si="43"/>
        <v>89000</v>
      </c>
      <c r="O69" s="132">
        <f t="shared" si="43"/>
        <v>146128</v>
      </c>
      <c r="P69" s="131">
        <f t="shared" si="36"/>
        <v>4574000</v>
      </c>
      <c r="Q69" s="132">
        <f t="shared" si="37"/>
        <v>5320000</v>
      </c>
      <c r="R69" s="72">
        <f t="shared" si="38"/>
        <v>-84.33098591549296</v>
      </c>
      <c r="S69" s="73">
        <f t="shared" si="39"/>
        <v>-72.749362688512733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85.977443609022558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>
        <f>SUM(V9:V16,V19:V25,V28:V31,V34,V37:V41,V44:V54,V57:V60,V63:V67)</f>
        <v>3385000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46208000</v>
      </c>
      <c r="C71" s="118"/>
      <c r="D71" s="118"/>
      <c r="E71" s="118">
        <f>$B71      +$C71      +$D71</f>
        <v>46208000</v>
      </c>
      <c r="F71" s="119">
        <v>46208000</v>
      </c>
      <c r="G71" s="120">
        <v>46208000</v>
      </c>
      <c r="H71" s="119">
        <v>11774000</v>
      </c>
      <c r="I71" s="120">
        <v>-16838151</v>
      </c>
      <c r="J71" s="119">
        <v>16734000</v>
      </c>
      <c r="K71" s="120">
        <v>49672987</v>
      </c>
      <c r="L71" s="119">
        <v>8039000</v>
      </c>
      <c r="M71" s="120">
        <v>8624933</v>
      </c>
      <c r="N71" s="119">
        <v>9661000</v>
      </c>
      <c r="O71" s="120">
        <v>5644903</v>
      </c>
      <c r="P71" s="119">
        <f>$H71      +$J71      +$L71      +$N71</f>
        <v>46208000</v>
      </c>
      <c r="Q71" s="120">
        <f>$I71      +$K71      +$M71      +$O71</f>
        <v>47104672</v>
      </c>
      <c r="R71" s="59">
        <f>IF(($L71      =0),0,((($N71      -$L71      )/$L71      )*100))</f>
        <v>20.176638885433512</v>
      </c>
      <c r="S71" s="60">
        <f>IF(($M71      =0),0,((($O71      -$M71      )/$M71      )*100))</f>
        <v>-34.551340862589889</v>
      </c>
      <c r="T71" s="59">
        <f>IF(($E71      =0),0,(($P71      /$E71      )*100))</f>
        <v>100</v>
      </c>
      <c r="U71" s="61">
        <f>IF(($E71      =0),0,(($Q71      /$E71      )*100))</f>
        <v>101.94051246537397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46208000</v>
      </c>
      <c r="C73" s="127">
        <f>SUM(C71:C72)</f>
        <v>0</v>
      </c>
      <c r="D73" s="127"/>
      <c r="E73" s="127">
        <f>$B73      +$C73      +$D73</f>
        <v>46208000</v>
      </c>
      <c r="F73" s="128">
        <f t="shared" ref="F73:O73" si="44">SUM(F71:F72)</f>
        <v>46208000</v>
      </c>
      <c r="G73" s="129">
        <f t="shared" si="44"/>
        <v>46208000</v>
      </c>
      <c r="H73" s="128">
        <f t="shared" si="44"/>
        <v>11774000</v>
      </c>
      <c r="I73" s="129">
        <f t="shared" si="44"/>
        <v>-16838151</v>
      </c>
      <c r="J73" s="128">
        <f t="shared" si="44"/>
        <v>16734000</v>
      </c>
      <c r="K73" s="129">
        <f t="shared" si="44"/>
        <v>49672987</v>
      </c>
      <c r="L73" s="128">
        <f t="shared" si="44"/>
        <v>8039000</v>
      </c>
      <c r="M73" s="129">
        <f t="shared" si="44"/>
        <v>8624933</v>
      </c>
      <c r="N73" s="128">
        <f t="shared" si="44"/>
        <v>9661000</v>
      </c>
      <c r="O73" s="129">
        <f t="shared" si="44"/>
        <v>5644903</v>
      </c>
      <c r="P73" s="128">
        <f>$H73      +$J73      +$L73      +$N73</f>
        <v>46208000</v>
      </c>
      <c r="Q73" s="129">
        <f>$I73      +$K73      +$M73      +$O73</f>
        <v>47104672</v>
      </c>
      <c r="R73" s="68">
        <f>IF(($L73      =0),0,((($N73      -$L73      )/$L73      )*100))</f>
        <v>20.176638885433512</v>
      </c>
      <c r="S73" s="69">
        <f>IF(($M73      =0),0,((($O73      -$M73      )/$M73      )*100))</f>
        <v>-34.551340862589889</v>
      </c>
      <c r="T73" s="68">
        <f>IF(($E71      =0),0,(($P71      /$E71      )*100))</f>
        <v>100</v>
      </c>
      <c r="U73" s="70">
        <f>IF($E71   =0,0,($Q71   /$E71 )*100)</f>
        <v>101.94051246537397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46208000</v>
      </c>
      <c r="C74" s="130">
        <f>SUM(C71:C72)</f>
        <v>0</v>
      </c>
      <c r="D74" s="130"/>
      <c r="E74" s="130">
        <f>$B74      +$C74      +$D74</f>
        <v>46208000</v>
      </c>
      <c r="F74" s="131">
        <f t="shared" ref="F74:O74" si="45">SUM(F71:F72)</f>
        <v>46208000</v>
      </c>
      <c r="G74" s="132">
        <f t="shared" si="45"/>
        <v>46208000</v>
      </c>
      <c r="H74" s="131">
        <f t="shared" si="45"/>
        <v>11774000</v>
      </c>
      <c r="I74" s="132">
        <f t="shared" si="45"/>
        <v>-16838151</v>
      </c>
      <c r="J74" s="131">
        <f t="shared" si="45"/>
        <v>16734000</v>
      </c>
      <c r="K74" s="132">
        <f t="shared" si="45"/>
        <v>49672987</v>
      </c>
      <c r="L74" s="131">
        <f t="shared" si="45"/>
        <v>8039000</v>
      </c>
      <c r="M74" s="132">
        <f t="shared" si="45"/>
        <v>8624933</v>
      </c>
      <c r="N74" s="131">
        <f t="shared" si="45"/>
        <v>9661000</v>
      </c>
      <c r="O74" s="132">
        <f t="shared" si="45"/>
        <v>5644903</v>
      </c>
      <c r="P74" s="131">
        <f>$H74      +$J74      +$L74      +$N74</f>
        <v>46208000</v>
      </c>
      <c r="Q74" s="132">
        <f>$I74      +$K74      +$M74      +$O74</f>
        <v>47104672</v>
      </c>
      <c r="R74" s="72">
        <f>IF(($L74      =0),0,((($N74      -$L74      )/$L74      )*100))</f>
        <v>20.176638885433512</v>
      </c>
      <c r="S74" s="73">
        <f>IF(($M74      =0),0,((($O74      -$M74      )/$M74      )*100))</f>
        <v>-34.551340862589889</v>
      </c>
      <c r="T74" s="72">
        <f>IF(($E71      =0),0,(($P71      /$E71      )*100))</f>
        <v>100</v>
      </c>
      <c r="U74" s="76">
        <f>IF($E71   =0,0,($Q71   /$E71 )*100)</f>
        <v>101.94051246537397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51528000</v>
      </c>
      <c r="C75" s="130">
        <f>SUM(C9:C16,C19:C25,C28:C31,C34,C37:C41,C44:C54,C57:C60,C63:C67,C71:C72)</f>
        <v>0</v>
      </c>
      <c r="D75" s="130"/>
      <c r="E75" s="130">
        <f>$B75      +$C75      +$D75</f>
        <v>51528000</v>
      </c>
      <c r="F75" s="131">
        <f t="shared" ref="F75:O75" si="46">SUM(F9:F16,F19:F25,F28:F31,F34,F37:F41,F44:F54,F57:F60,F63:F67,F71:F72)</f>
        <v>51528000</v>
      </c>
      <c r="G75" s="132">
        <f t="shared" si="46"/>
        <v>51528000</v>
      </c>
      <c r="H75" s="131">
        <f t="shared" si="46"/>
        <v>14588000</v>
      </c>
      <c r="I75" s="132">
        <f t="shared" si="46"/>
        <v>-18672896</v>
      </c>
      <c r="J75" s="131">
        <f t="shared" si="46"/>
        <v>17837000</v>
      </c>
      <c r="K75" s="132">
        <f t="shared" si="46"/>
        <v>56145367</v>
      </c>
      <c r="L75" s="131">
        <f t="shared" si="46"/>
        <v>8607000</v>
      </c>
      <c r="M75" s="132">
        <f t="shared" si="46"/>
        <v>9161170</v>
      </c>
      <c r="N75" s="131">
        <f t="shared" si="46"/>
        <v>9750000</v>
      </c>
      <c r="O75" s="132">
        <f t="shared" si="46"/>
        <v>5791031</v>
      </c>
      <c r="P75" s="131">
        <f>$H75      +$J75      +$L75      +$N75</f>
        <v>50782000</v>
      </c>
      <c r="Q75" s="132">
        <f>$I75      +$K75      +$M75      +$O75</f>
        <v>52424672</v>
      </c>
      <c r="R75" s="72">
        <f>IF(($L75      =0),0,((($N75      -$L75      )/$L75      )*100))</f>
        <v>13.279888462879052</v>
      </c>
      <c r="S75" s="73">
        <f>IF(($M75      =0),0,((($O75      -$M75      )/$M75      )*100))</f>
        <v>-36.78721167711111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98.552243440459549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101.74016457071883</v>
      </c>
      <c r="V75" s="131">
        <f>SUM(V9:V16,V19:V25,V28:V31,V34,V37:V41,V44:V54,V57:V60,V63:V67,V71:V72)</f>
        <v>3385000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npeitTYj+JljpFUTqR59NH7wNHEXHRBST3XHJTjCF8UAqut4D/F4AXO78QW7sJFoXiBZACfw4gkBnovKU2cQFQ==" saltValue="oIxFQFsDOry7wOv4cUF96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252000</v>
      </c>
      <c r="I10" s="120">
        <v>73293</v>
      </c>
      <c r="J10" s="119">
        <v>64000</v>
      </c>
      <c r="K10" s="120">
        <v>115973</v>
      </c>
      <c r="L10" s="119">
        <v>361000</v>
      </c>
      <c r="M10" s="120">
        <v>329241</v>
      </c>
      <c r="N10" s="119">
        <v>1204000</v>
      </c>
      <c r="O10" s="120">
        <v>924488</v>
      </c>
      <c r="P10" s="119">
        <f t="shared" ref="P10:P17" si="1">$H10      +$J10      +$L10      +$N10</f>
        <v>1881000</v>
      </c>
      <c r="Q10" s="120">
        <f t="shared" ref="Q10:Q17" si="2">$I10      +$K10      +$M10      +$O10</f>
        <v>1442995</v>
      </c>
      <c r="R10" s="59">
        <f t="shared" ref="R10:R17" si="3">IF(($L10      =0),0,((($N10      -$L10      )/$L10      )*100))</f>
        <v>233.51800554016623</v>
      </c>
      <c r="S10" s="60">
        <f t="shared" ref="S10:S17" si="4">IF(($M10      =0),0,((($O10      -$M10      )/$M10      )*100))</f>
        <v>180.7937043077867</v>
      </c>
      <c r="T10" s="59">
        <f t="shared" ref="T10:T17" si="5">IF(($E10      =0),0,(($P10      /$E10      )*100))</f>
        <v>99</v>
      </c>
      <c r="U10" s="61">
        <f t="shared" ref="U10:U17" si="6">IF(($E10      =0),0,(($Q10      /$E10      )*100))</f>
        <v>75.947105263157894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252000</v>
      </c>
      <c r="I17" s="123">
        <f t="shared" si="7"/>
        <v>73293</v>
      </c>
      <c r="J17" s="122">
        <f t="shared" si="7"/>
        <v>64000</v>
      </c>
      <c r="K17" s="123">
        <f t="shared" si="7"/>
        <v>115973</v>
      </c>
      <c r="L17" s="122">
        <f t="shared" si="7"/>
        <v>361000</v>
      </c>
      <c r="M17" s="123">
        <f t="shared" si="7"/>
        <v>329241</v>
      </c>
      <c r="N17" s="122">
        <f t="shared" si="7"/>
        <v>1204000</v>
      </c>
      <c r="O17" s="123">
        <f t="shared" si="7"/>
        <v>924488</v>
      </c>
      <c r="P17" s="122">
        <f t="shared" si="1"/>
        <v>1881000</v>
      </c>
      <c r="Q17" s="123">
        <f t="shared" si="2"/>
        <v>1442995</v>
      </c>
      <c r="R17" s="63">
        <f t="shared" si="3"/>
        <v>233.51800554016623</v>
      </c>
      <c r="S17" s="64">
        <f t="shared" si="4"/>
        <v>180.7937043077867</v>
      </c>
      <c r="T17" s="63">
        <f>IF((SUM($E9:$E14))=0,0,(P17/(SUM($E9:$E14))*100))</f>
        <v>99</v>
      </c>
      <c r="U17" s="65">
        <f>IF((SUM($E9:$E14))=0,0,(Q17/(SUM($E9:$E14))*100))</f>
        <v>75.947105263157894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5432000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5432000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1784000</v>
      </c>
      <c r="C34" s="118"/>
      <c r="D34" s="118"/>
      <c r="E34" s="118">
        <f>$B34      +$C34      +$D34</f>
        <v>1784000</v>
      </c>
      <c r="F34" s="119">
        <v>1784000</v>
      </c>
      <c r="G34" s="120">
        <v>1784000</v>
      </c>
      <c r="H34" s="119">
        <v>446000</v>
      </c>
      <c r="I34" s="120">
        <v>636377</v>
      </c>
      <c r="J34" s="119">
        <v>635000</v>
      </c>
      <c r="K34" s="120">
        <v>799099</v>
      </c>
      <c r="L34" s="119">
        <v>29000</v>
      </c>
      <c r="M34" s="120">
        <v>348524</v>
      </c>
      <c r="N34" s="119"/>
      <c r="O34" s="120"/>
      <c r="P34" s="119">
        <f>$H34      +$J34      +$L34      +$N34</f>
        <v>1110000</v>
      </c>
      <c r="Q34" s="120">
        <f>$I34      +$K34      +$M34      +$O34</f>
        <v>1784000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62.219730941704029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1784000</v>
      </c>
      <c r="C35" s="121">
        <f>C34</f>
        <v>0</v>
      </c>
      <c r="D35" s="121"/>
      <c r="E35" s="121">
        <f>$B35      +$C35      +$D35</f>
        <v>1784000</v>
      </c>
      <c r="F35" s="122">
        <f t="shared" ref="F35:O35" si="17">F34</f>
        <v>1784000</v>
      </c>
      <c r="G35" s="123">
        <f t="shared" si="17"/>
        <v>1784000</v>
      </c>
      <c r="H35" s="122">
        <f t="shared" si="17"/>
        <v>446000</v>
      </c>
      <c r="I35" s="123">
        <f t="shared" si="17"/>
        <v>636377</v>
      </c>
      <c r="J35" s="122">
        <f t="shared" si="17"/>
        <v>635000</v>
      </c>
      <c r="K35" s="123">
        <f t="shared" si="17"/>
        <v>799099</v>
      </c>
      <c r="L35" s="122">
        <f t="shared" si="17"/>
        <v>29000</v>
      </c>
      <c r="M35" s="123">
        <f t="shared" si="17"/>
        <v>348524</v>
      </c>
      <c r="N35" s="122">
        <f t="shared" si="17"/>
        <v>0</v>
      </c>
      <c r="O35" s="123">
        <f t="shared" si="17"/>
        <v>0</v>
      </c>
      <c r="P35" s="122">
        <f>$H35      +$J35      +$L35      +$N35</f>
        <v>1110000</v>
      </c>
      <c r="Q35" s="123">
        <f>$I35      +$K35      +$M35      +$O35</f>
        <v>1784000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62.219730941704029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17100000</v>
      </c>
      <c r="C37" s="118"/>
      <c r="D37" s="118"/>
      <c r="E37" s="118">
        <f t="shared" ref="E37:E42" si="18">$B37      +$C37      +$D37</f>
        <v>17100000</v>
      </c>
      <c r="F37" s="119">
        <v>17100000</v>
      </c>
      <c r="G37" s="120">
        <v>17100000</v>
      </c>
      <c r="H37" s="119">
        <v>5294000</v>
      </c>
      <c r="I37" s="120"/>
      <c r="J37" s="119">
        <v>904000</v>
      </c>
      <c r="K37" s="120">
        <v>990000</v>
      </c>
      <c r="L37" s="119"/>
      <c r="M37" s="120"/>
      <c r="N37" s="119">
        <v>3781000</v>
      </c>
      <c r="O37" s="120"/>
      <c r="P37" s="119">
        <f t="shared" ref="P37:P42" si="19">$H37      +$J37      +$L37      +$N37</f>
        <v>9979000</v>
      </c>
      <c r="Q37" s="120">
        <f t="shared" ref="Q37:Q42" si="20">$I37      +$K37      +$M37      +$O37</f>
        <v>990000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58.356725146198826</v>
      </c>
      <c r="U37" s="61">
        <f t="shared" ref="U37:U42" si="24">IF(($E37      =0),0,(($Q37      /$E37      )*100))</f>
        <v>5.7894736842105265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22497000</v>
      </c>
      <c r="C38" s="118">
        <v>-9085000</v>
      </c>
      <c r="D38" s="118"/>
      <c r="E38" s="118">
        <f t="shared" si="18"/>
        <v>13412000</v>
      </c>
      <c r="F38" s="119">
        <v>22497000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39597000</v>
      </c>
      <c r="C42" s="121">
        <f>SUM(C37:C41)</f>
        <v>-9085000</v>
      </c>
      <c r="D42" s="121"/>
      <c r="E42" s="121">
        <f t="shared" si="18"/>
        <v>30512000</v>
      </c>
      <c r="F42" s="122">
        <f t="shared" ref="F42:O42" si="25">SUM(F37:F41)</f>
        <v>39597000</v>
      </c>
      <c r="G42" s="123">
        <f t="shared" si="25"/>
        <v>17100000</v>
      </c>
      <c r="H42" s="122">
        <f t="shared" si="25"/>
        <v>5294000</v>
      </c>
      <c r="I42" s="123">
        <f t="shared" si="25"/>
        <v>0</v>
      </c>
      <c r="J42" s="122">
        <f t="shared" si="25"/>
        <v>904000</v>
      </c>
      <c r="K42" s="123">
        <f t="shared" si="25"/>
        <v>990000</v>
      </c>
      <c r="L42" s="122">
        <f t="shared" si="25"/>
        <v>0</v>
      </c>
      <c r="M42" s="123">
        <f t="shared" si="25"/>
        <v>0</v>
      </c>
      <c r="N42" s="122">
        <f t="shared" si="25"/>
        <v>3781000</v>
      </c>
      <c r="O42" s="123">
        <f t="shared" si="25"/>
        <v>0</v>
      </c>
      <c r="P42" s="122">
        <f t="shared" si="19"/>
        <v>9979000</v>
      </c>
      <c r="Q42" s="123">
        <f t="shared" si="20"/>
        <v>990000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58.356725146198826</v>
      </c>
      <c r="U42" s="65">
        <f>IF((+$E37+$E40) =0,0,(Q42   /(+$E37+$E40) )*100)</f>
        <v>5.7894736842105265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43281000</v>
      </c>
      <c r="C69" s="130">
        <f>SUM(C9:C16,C19:C25,C28:C31,C34,C37:C41,C44:C54,C57:C60,C63:C67)</f>
        <v>-9085000</v>
      </c>
      <c r="D69" s="130"/>
      <c r="E69" s="130">
        <f t="shared" si="35"/>
        <v>34196000</v>
      </c>
      <c r="F69" s="131">
        <f t="shared" ref="F69:O69" si="43">SUM(F9:F16,F19:F25,F28:F31,F34,F37:F41,F44:F54,F57:F60,F63:F67)</f>
        <v>43281000</v>
      </c>
      <c r="G69" s="132">
        <f t="shared" si="43"/>
        <v>20784000</v>
      </c>
      <c r="H69" s="131">
        <f t="shared" si="43"/>
        <v>5992000</v>
      </c>
      <c r="I69" s="132">
        <f t="shared" si="43"/>
        <v>709670</v>
      </c>
      <c r="J69" s="131">
        <f t="shared" si="43"/>
        <v>1603000</v>
      </c>
      <c r="K69" s="132">
        <f t="shared" si="43"/>
        <v>1905072</v>
      </c>
      <c r="L69" s="131">
        <f t="shared" si="43"/>
        <v>390000</v>
      </c>
      <c r="M69" s="132">
        <f t="shared" si="43"/>
        <v>677765</v>
      </c>
      <c r="N69" s="131">
        <f t="shared" si="43"/>
        <v>4985000</v>
      </c>
      <c r="O69" s="132">
        <f t="shared" si="43"/>
        <v>924488</v>
      </c>
      <c r="P69" s="131">
        <f t="shared" si="36"/>
        <v>12970000</v>
      </c>
      <c r="Q69" s="132">
        <f t="shared" si="37"/>
        <v>4216995</v>
      </c>
      <c r="R69" s="72">
        <f t="shared" si="38"/>
        <v>1178.2051282051282</v>
      </c>
      <c r="S69" s="73">
        <f t="shared" si="39"/>
        <v>36.402440373875898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62.403772132409543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20.289621824480371</v>
      </c>
      <c r="V69" s="131">
        <f>SUM(V9:V16,V19:V25,V28:V31,V34,V37:V41,V44:V54,V57:V60,V63:V67)</f>
        <v>5432000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26787000</v>
      </c>
      <c r="C71" s="118"/>
      <c r="D71" s="118"/>
      <c r="E71" s="118">
        <f>$B71      +$C71      +$D71</f>
        <v>26787000</v>
      </c>
      <c r="F71" s="119">
        <v>26787000</v>
      </c>
      <c r="G71" s="120">
        <v>26787000</v>
      </c>
      <c r="H71" s="119">
        <v>2526000</v>
      </c>
      <c r="I71" s="120">
        <v>4063819</v>
      </c>
      <c r="J71" s="119">
        <v>16920000</v>
      </c>
      <c r="K71" s="120">
        <v>15391438</v>
      </c>
      <c r="L71" s="119">
        <v>2368000</v>
      </c>
      <c r="M71" s="120">
        <v>8270117</v>
      </c>
      <c r="N71" s="119">
        <v>4973000</v>
      </c>
      <c r="O71" s="120">
        <v>4349843</v>
      </c>
      <c r="P71" s="119">
        <f>$H71      +$J71      +$L71      +$N71</f>
        <v>26787000</v>
      </c>
      <c r="Q71" s="120">
        <f>$I71      +$K71      +$M71      +$O71</f>
        <v>32075217</v>
      </c>
      <c r="R71" s="59">
        <f>IF(($L71      =0),0,((($N71      -$L71      )/$L71      )*100))</f>
        <v>110.00844594594594</v>
      </c>
      <c r="S71" s="60">
        <f>IF(($M71      =0),0,((($O71      -$M71      )/$M71      )*100))</f>
        <v>-47.402884384827928</v>
      </c>
      <c r="T71" s="59">
        <f>IF(($E71      =0),0,(($P71      /$E71      )*100))</f>
        <v>100</v>
      </c>
      <c r="U71" s="61">
        <f>IF(($E71      =0),0,(($Q71      /$E71      )*100))</f>
        <v>119.74172919699855</v>
      </c>
      <c r="V71" s="119">
        <v>2767000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26787000</v>
      </c>
      <c r="C73" s="127">
        <f>SUM(C71:C72)</f>
        <v>0</v>
      </c>
      <c r="D73" s="127"/>
      <c r="E73" s="127">
        <f>$B73      +$C73      +$D73</f>
        <v>26787000</v>
      </c>
      <c r="F73" s="128">
        <f t="shared" ref="F73:O73" si="44">SUM(F71:F72)</f>
        <v>26787000</v>
      </c>
      <c r="G73" s="129">
        <f t="shared" si="44"/>
        <v>26787000</v>
      </c>
      <c r="H73" s="128">
        <f t="shared" si="44"/>
        <v>2526000</v>
      </c>
      <c r="I73" s="129">
        <f t="shared" si="44"/>
        <v>4063819</v>
      </c>
      <c r="J73" s="128">
        <f t="shared" si="44"/>
        <v>16920000</v>
      </c>
      <c r="K73" s="129">
        <f t="shared" si="44"/>
        <v>15391438</v>
      </c>
      <c r="L73" s="128">
        <f t="shared" si="44"/>
        <v>2368000</v>
      </c>
      <c r="M73" s="129">
        <f t="shared" si="44"/>
        <v>8270117</v>
      </c>
      <c r="N73" s="128">
        <f t="shared" si="44"/>
        <v>4973000</v>
      </c>
      <c r="O73" s="129">
        <f t="shared" si="44"/>
        <v>4349843</v>
      </c>
      <c r="P73" s="128">
        <f>$H73      +$J73      +$L73      +$N73</f>
        <v>26787000</v>
      </c>
      <c r="Q73" s="129">
        <f>$I73      +$K73      +$M73      +$O73</f>
        <v>32075217</v>
      </c>
      <c r="R73" s="68">
        <f>IF(($L73      =0),0,((($N73      -$L73      )/$L73      )*100))</f>
        <v>110.00844594594594</v>
      </c>
      <c r="S73" s="69">
        <f>IF(($M73      =0),0,((($O73      -$M73      )/$M73      )*100))</f>
        <v>-47.402884384827928</v>
      </c>
      <c r="T73" s="68">
        <f>IF(($E71      =0),0,(($P71      /$E71      )*100))</f>
        <v>100</v>
      </c>
      <c r="U73" s="70">
        <f>IF($E71   =0,0,($Q71   /$E71 )*100)</f>
        <v>119.74172919699855</v>
      </c>
      <c r="V73" s="128">
        <f>SUM(V71:V72)</f>
        <v>2767000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26787000</v>
      </c>
      <c r="C74" s="130">
        <f>SUM(C71:C72)</f>
        <v>0</v>
      </c>
      <c r="D74" s="130"/>
      <c r="E74" s="130">
        <f>$B74      +$C74      +$D74</f>
        <v>26787000</v>
      </c>
      <c r="F74" s="131">
        <f t="shared" ref="F74:O74" si="45">SUM(F71:F72)</f>
        <v>26787000</v>
      </c>
      <c r="G74" s="132">
        <f t="shared" si="45"/>
        <v>26787000</v>
      </c>
      <c r="H74" s="131">
        <f t="shared" si="45"/>
        <v>2526000</v>
      </c>
      <c r="I74" s="132">
        <f t="shared" si="45"/>
        <v>4063819</v>
      </c>
      <c r="J74" s="131">
        <f t="shared" si="45"/>
        <v>16920000</v>
      </c>
      <c r="K74" s="132">
        <f t="shared" si="45"/>
        <v>15391438</v>
      </c>
      <c r="L74" s="131">
        <f t="shared" si="45"/>
        <v>2368000</v>
      </c>
      <c r="M74" s="132">
        <f t="shared" si="45"/>
        <v>8270117</v>
      </c>
      <c r="N74" s="131">
        <f t="shared" si="45"/>
        <v>4973000</v>
      </c>
      <c r="O74" s="132">
        <f t="shared" si="45"/>
        <v>4349843</v>
      </c>
      <c r="P74" s="131">
        <f>$H74      +$J74      +$L74      +$N74</f>
        <v>26787000</v>
      </c>
      <c r="Q74" s="132">
        <f>$I74      +$K74      +$M74      +$O74</f>
        <v>32075217</v>
      </c>
      <c r="R74" s="72">
        <f>IF(($L74      =0),0,((($N74      -$L74      )/$L74      )*100))</f>
        <v>110.00844594594594</v>
      </c>
      <c r="S74" s="73">
        <f>IF(($M74      =0),0,((($O74      -$M74      )/$M74      )*100))</f>
        <v>-47.402884384827928</v>
      </c>
      <c r="T74" s="72">
        <f>IF(($E71      =0),0,(($P71      /$E71      )*100))</f>
        <v>100</v>
      </c>
      <c r="U74" s="76">
        <f>IF($E71   =0,0,($Q71   /$E71 )*100)</f>
        <v>119.74172919699855</v>
      </c>
      <c r="V74" s="131">
        <f>SUM(V71:V72)</f>
        <v>2767000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70068000</v>
      </c>
      <c r="C75" s="130">
        <f>SUM(C9:C16,C19:C25,C28:C31,C34,C37:C41,C44:C54,C57:C60,C63:C67,C71:C72)</f>
        <v>-9085000</v>
      </c>
      <c r="D75" s="130"/>
      <c r="E75" s="130">
        <f>$B75      +$C75      +$D75</f>
        <v>60983000</v>
      </c>
      <c r="F75" s="131">
        <f t="shared" ref="F75:O75" si="46">SUM(F9:F16,F19:F25,F28:F31,F34,F37:F41,F44:F54,F57:F60,F63:F67,F71:F72)</f>
        <v>70068000</v>
      </c>
      <c r="G75" s="132">
        <f t="shared" si="46"/>
        <v>47571000</v>
      </c>
      <c r="H75" s="131">
        <f t="shared" si="46"/>
        <v>8518000</v>
      </c>
      <c r="I75" s="132">
        <f t="shared" si="46"/>
        <v>4773489</v>
      </c>
      <c r="J75" s="131">
        <f t="shared" si="46"/>
        <v>18523000</v>
      </c>
      <c r="K75" s="132">
        <f t="shared" si="46"/>
        <v>17296510</v>
      </c>
      <c r="L75" s="131">
        <f t="shared" si="46"/>
        <v>2758000</v>
      </c>
      <c r="M75" s="132">
        <f t="shared" si="46"/>
        <v>8947882</v>
      </c>
      <c r="N75" s="131">
        <f t="shared" si="46"/>
        <v>9958000</v>
      </c>
      <c r="O75" s="132">
        <f t="shared" si="46"/>
        <v>5274331</v>
      </c>
      <c r="P75" s="131">
        <f>$H75      +$J75      +$L75      +$N75</f>
        <v>39757000</v>
      </c>
      <c r="Q75" s="132">
        <f>$I75      +$K75      +$M75      +$O75</f>
        <v>36292212</v>
      </c>
      <c r="R75" s="72">
        <f>IF(($L75      =0),0,((($N75      -$L75      )/$L75      )*100))</f>
        <v>261.05873821609862</v>
      </c>
      <c r="S75" s="73">
        <f>IF(($M75      =0),0,((($O75      -$M75      )/$M75      )*100))</f>
        <v>-41.054978150136535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83.574026192428164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76.290622438039975</v>
      </c>
      <c r="V75" s="131">
        <f>SUM(V9:V16,V19:V25,V28:V31,V34,V37:V41,V44:V54,V57:V60,V63:V67,V71:V72)</f>
        <v>8199000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Pq4k86ApPAyFnXI4qEKpOBB8mMAy3NLt7qu8at/9/JPljppQvW7dJK18ZZZkpYbpfS00A8FZs4Uj7ObvFG6+g==" saltValue="viH2dofqeF6SDrXSq5N4e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1100000</v>
      </c>
      <c r="C10" s="118"/>
      <c r="D10" s="118"/>
      <c r="E10" s="118">
        <f t="shared" ref="E10:E17" si="0">$B10      +$C10      +$D10</f>
        <v>1100000</v>
      </c>
      <c r="F10" s="119">
        <v>1100000</v>
      </c>
      <c r="G10" s="120">
        <v>1100000</v>
      </c>
      <c r="H10" s="119">
        <v>74000</v>
      </c>
      <c r="I10" s="120">
        <v>69229</v>
      </c>
      <c r="J10" s="119">
        <v>140000</v>
      </c>
      <c r="K10" s="120">
        <v>134837</v>
      </c>
      <c r="L10" s="119">
        <v>175000</v>
      </c>
      <c r="M10" s="120">
        <v>173099</v>
      </c>
      <c r="N10" s="119">
        <v>711000</v>
      </c>
      <c r="O10" s="120">
        <v>87234</v>
      </c>
      <c r="P10" s="119">
        <f t="shared" ref="P10:P17" si="1">$H10      +$J10      +$L10      +$N10</f>
        <v>1100000</v>
      </c>
      <c r="Q10" s="120">
        <f t="shared" ref="Q10:Q17" si="2">$I10      +$K10      +$M10      +$O10</f>
        <v>464399</v>
      </c>
      <c r="R10" s="59">
        <f t="shared" ref="R10:R17" si="3">IF(($L10      =0),0,((($N10      -$L10      )/$L10      )*100))</f>
        <v>306.28571428571428</v>
      </c>
      <c r="S10" s="60">
        <f t="shared" ref="S10:S17" si="4">IF(($M10      =0),0,((($O10      -$M10      )/$M10      )*100))</f>
        <v>-49.604561551482099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42.218090909090911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1100000</v>
      </c>
      <c r="C17" s="121">
        <f>SUM(C9:C16)</f>
        <v>0</v>
      </c>
      <c r="D17" s="121"/>
      <c r="E17" s="121">
        <f t="shared" si="0"/>
        <v>1100000</v>
      </c>
      <c r="F17" s="122">
        <f t="shared" ref="F17:O17" si="7">SUM(F9:F16)</f>
        <v>1100000</v>
      </c>
      <c r="G17" s="123">
        <f t="shared" si="7"/>
        <v>1100000</v>
      </c>
      <c r="H17" s="122">
        <f t="shared" si="7"/>
        <v>74000</v>
      </c>
      <c r="I17" s="123">
        <f t="shared" si="7"/>
        <v>69229</v>
      </c>
      <c r="J17" s="122">
        <f t="shared" si="7"/>
        <v>140000</v>
      </c>
      <c r="K17" s="123">
        <f t="shared" si="7"/>
        <v>134837</v>
      </c>
      <c r="L17" s="122">
        <f t="shared" si="7"/>
        <v>175000</v>
      </c>
      <c r="M17" s="123">
        <f t="shared" si="7"/>
        <v>173099</v>
      </c>
      <c r="N17" s="122">
        <f t="shared" si="7"/>
        <v>711000</v>
      </c>
      <c r="O17" s="123">
        <f t="shared" si="7"/>
        <v>87234</v>
      </c>
      <c r="P17" s="122">
        <f t="shared" si="1"/>
        <v>1100000</v>
      </c>
      <c r="Q17" s="123">
        <f t="shared" si="2"/>
        <v>464399</v>
      </c>
      <c r="R17" s="63">
        <f t="shared" si="3"/>
        <v>306.28571428571428</v>
      </c>
      <c r="S17" s="64">
        <f t="shared" si="4"/>
        <v>-49.604561551482099</v>
      </c>
      <c r="T17" s="63">
        <f>IF((SUM($E9:$E14))=0,0,(P17/(SUM($E9:$E14))*100))</f>
        <v>100</v>
      </c>
      <c r="U17" s="65">
        <f>IF((SUM($E9:$E14))=0,0,(Q17/(SUM($E9:$E14))*100))</f>
        <v>42.218090909090911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2663000</v>
      </c>
      <c r="C31" s="118"/>
      <c r="D31" s="118"/>
      <c r="E31" s="118">
        <f>$B31      +$C31      +$D31</f>
        <v>2663000</v>
      </c>
      <c r="F31" s="119">
        <v>2663000</v>
      </c>
      <c r="G31" s="120">
        <v>2663000</v>
      </c>
      <c r="H31" s="119">
        <v>257000</v>
      </c>
      <c r="I31" s="120">
        <v>570137</v>
      </c>
      <c r="J31" s="119">
        <v>1184000</v>
      </c>
      <c r="K31" s="120">
        <v>871422</v>
      </c>
      <c r="L31" s="119">
        <v>677000</v>
      </c>
      <c r="M31" s="120">
        <v>284087</v>
      </c>
      <c r="N31" s="119">
        <v>404000</v>
      </c>
      <c r="O31" s="120">
        <v>392913</v>
      </c>
      <c r="P31" s="119">
        <f>$H31      +$J31      +$L31      +$N31</f>
        <v>2522000</v>
      </c>
      <c r="Q31" s="120">
        <f>$I31      +$K31      +$M31      +$O31</f>
        <v>2118559</v>
      </c>
      <c r="R31" s="59">
        <f>IF(($L31      =0),0,((($N31      -$L31      )/$L31      )*100))</f>
        <v>-40.324963072378139</v>
      </c>
      <c r="S31" s="60">
        <f>IF(($M31      =0),0,((($O31      -$M31      )/$M31      )*100))</f>
        <v>38.307279108160529</v>
      </c>
      <c r="T31" s="59">
        <f>IF(($E31      =0),0,(($P31      /$E31      )*100))</f>
        <v>94.70521967705595</v>
      </c>
      <c r="U31" s="61">
        <f>IF(($E31      =0),0,(($Q31      /$E31      )*100))</f>
        <v>79.555351107773191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2663000</v>
      </c>
      <c r="C32" s="121">
        <f>SUM(C28:C31)</f>
        <v>0</v>
      </c>
      <c r="D32" s="121"/>
      <c r="E32" s="121">
        <f>$B32      +$C32      +$D32</f>
        <v>2663000</v>
      </c>
      <c r="F32" s="122">
        <f t="shared" ref="F32:O32" si="16">SUM(F28:F31)</f>
        <v>2663000</v>
      </c>
      <c r="G32" s="123">
        <f t="shared" si="16"/>
        <v>2663000</v>
      </c>
      <c r="H32" s="122">
        <f t="shared" si="16"/>
        <v>257000</v>
      </c>
      <c r="I32" s="123">
        <f t="shared" si="16"/>
        <v>570137</v>
      </c>
      <c r="J32" s="122">
        <f t="shared" si="16"/>
        <v>1184000</v>
      </c>
      <c r="K32" s="123">
        <f t="shared" si="16"/>
        <v>871422</v>
      </c>
      <c r="L32" s="122">
        <f t="shared" si="16"/>
        <v>677000</v>
      </c>
      <c r="M32" s="123">
        <f t="shared" si="16"/>
        <v>284087</v>
      </c>
      <c r="N32" s="122">
        <f t="shared" si="16"/>
        <v>404000</v>
      </c>
      <c r="O32" s="123">
        <f t="shared" si="16"/>
        <v>392913</v>
      </c>
      <c r="P32" s="122">
        <f>$H32      +$J32      +$L32      +$N32</f>
        <v>2522000</v>
      </c>
      <c r="Q32" s="123">
        <f>$I32      +$K32      +$M32      +$O32</f>
        <v>2118559</v>
      </c>
      <c r="R32" s="63">
        <f>IF(($L32      =0),0,((($N32      -$L32      )/$L32      )*100))</f>
        <v>-40.324963072378139</v>
      </c>
      <c r="S32" s="64">
        <f>IF(($M32      =0),0,((($O32      -$M32      )/$M32      )*100))</f>
        <v>38.307279108160529</v>
      </c>
      <c r="T32" s="63">
        <f>IF($E32   =0,0,($P32   /$E32   )*100)</f>
        <v>94.70521967705595</v>
      </c>
      <c r="U32" s="65">
        <f>IF($E32   =0,0,($Q32   /$E32   )*100)</f>
        <v>79.555351107773191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3193000</v>
      </c>
      <c r="C34" s="118"/>
      <c r="D34" s="118"/>
      <c r="E34" s="118">
        <f>$B34      +$C34      +$D34</f>
        <v>3193000</v>
      </c>
      <c r="F34" s="119">
        <v>3193000</v>
      </c>
      <c r="G34" s="120">
        <v>3193000</v>
      </c>
      <c r="H34" s="119">
        <v>798000</v>
      </c>
      <c r="I34" s="120">
        <v>1675531</v>
      </c>
      <c r="J34" s="119">
        <v>328000</v>
      </c>
      <c r="K34" s="120">
        <v>756751</v>
      </c>
      <c r="L34" s="119"/>
      <c r="M34" s="120">
        <v>1615147</v>
      </c>
      <c r="N34" s="119"/>
      <c r="O34" s="120">
        <v>811890</v>
      </c>
      <c r="P34" s="119">
        <f>$H34      +$J34      +$L34      +$N34</f>
        <v>1126000</v>
      </c>
      <c r="Q34" s="120">
        <f>$I34      +$K34      +$M34      +$O34</f>
        <v>4859319</v>
      </c>
      <c r="R34" s="59">
        <f>IF(($L34      =0),0,((($N34      -$L34      )/$L34      )*100))</f>
        <v>0</v>
      </c>
      <c r="S34" s="60">
        <f>IF(($M34      =0),0,((($O34      -$M34      )/$M34      )*100))</f>
        <v>-49.73274878385682</v>
      </c>
      <c r="T34" s="59">
        <f>IF(($E34      =0),0,(($P34      /$E34      )*100))</f>
        <v>35.264641403069213</v>
      </c>
      <c r="U34" s="61">
        <f>IF(($E34      =0),0,(($Q34      /$E34      )*100))</f>
        <v>152.18662699655496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3193000</v>
      </c>
      <c r="C35" s="121">
        <f>C34</f>
        <v>0</v>
      </c>
      <c r="D35" s="121"/>
      <c r="E35" s="121">
        <f>$B35      +$C35      +$D35</f>
        <v>3193000</v>
      </c>
      <c r="F35" s="122">
        <f t="shared" ref="F35:O35" si="17">F34</f>
        <v>3193000</v>
      </c>
      <c r="G35" s="123">
        <f t="shared" si="17"/>
        <v>3193000</v>
      </c>
      <c r="H35" s="122">
        <f t="shared" si="17"/>
        <v>798000</v>
      </c>
      <c r="I35" s="123">
        <f t="shared" si="17"/>
        <v>1675531</v>
      </c>
      <c r="J35" s="122">
        <f t="shared" si="17"/>
        <v>328000</v>
      </c>
      <c r="K35" s="123">
        <f t="shared" si="17"/>
        <v>756751</v>
      </c>
      <c r="L35" s="122">
        <f t="shared" si="17"/>
        <v>0</v>
      </c>
      <c r="M35" s="123">
        <f t="shared" si="17"/>
        <v>1615147</v>
      </c>
      <c r="N35" s="122">
        <f t="shared" si="17"/>
        <v>0</v>
      </c>
      <c r="O35" s="123">
        <f t="shared" si="17"/>
        <v>811890</v>
      </c>
      <c r="P35" s="122">
        <f>$H35      +$J35      +$L35      +$N35</f>
        <v>1126000</v>
      </c>
      <c r="Q35" s="123">
        <f>$I35      +$K35      +$M35      +$O35</f>
        <v>4859319</v>
      </c>
      <c r="R35" s="63">
        <f>IF(($L35      =0),0,((($N35      -$L35      )/$L35      )*100))</f>
        <v>0</v>
      </c>
      <c r="S35" s="64">
        <f>IF(($M35      =0),0,((($O35      -$M35      )/$M35      )*100))</f>
        <v>-49.73274878385682</v>
      </c>
      <c r="T35" s="63">
        <f>IF($E35   =0,0,($P35   /$E35   )*100)</f>
        <v>35.264641403069213</v>
      </c>
      <c r="U35" s="65">
        <f>IF($E35   =0,0,($Q35   /$E35   )*100)</f>
        <v>152.18662699655496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100000000</v>
      </c>
      <c r="C53" s="118"/>
      <c r="D53" s="118"/>
      <c r="E53" s="118">
        <f t="shared" si="26"/>
        <v>100000000</v>
      </c>
      <c r="F53" s="119">
        <v>100000000</v>
      </c>
      <c r="G53" s="120">
        <v>100000000</v>
      </c>
      <c r="H53" s="119">
        <v>11120000</v>
      </c>
      <c r="I53" s="120">
        <v>12429167</v>
      </c>
      <c r="J53" s="119">
        <v>6053000</v>
      </c>
      <c r="K53" s="120">
        <v>27313808</v>
      </c>
      <c r="L53" s="119">
        <v>42087000</v>
      </c>
      <c r="M53" s="120">
        <v>19517547</v>
      </c>
      <c r="N53" s="119">
        <v>28343000</v>
      </c>
      <c r="O53" s="120">
        <v>28342358</v>
      </c>
      <c r="P53" s="119">
        <f t="shared" si="27"/>
        <v>87603000</v>
      </c>
      <c r="Q53" s="120">
        <f t="shared" si="28"/>
        <v>87602880</v>
      </c>
      <c r="R53" s="59">
        <f t="shared" si="29"/>
        <v>-32.656164611400193</v>
      </c>
      <c r="S53" s="60">
        <f t="shared" si="30"/>
        <v>45.214754702524864</v>
      </c>
      <c r="T53" s="59">
        <f t="shared" si="31"/>
        <v>87.602999999999994</v>
      </c>
      <c r="U53" s="61">
        <f t="shared" si="32"/>
        <v>87.602879999999999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100000000</v>
      </c>
      <c r="C55" s="121">
        <f>SUM(C44:C54)</f>
        <v>0</v>
      </c>
      <c r="D55" s="121"/>
      <c r="E55" s="121">
        <f t="shared" si="26"/>
        <v>100000000</v>
      </c>
      <c r="F55" s="122">
        <f t="shared" ref="F55:O55" si="33">SUM(F44:F54)</f>
        <v>100000000</v>
      </c>
      <c r="G55" s="123">
        <f t="shared" si="33"/>
        <v>100000000</v>
      </c>
      <c r="H55" s="122">
        <f t="shared" si="33"/>
        <v>11120000</v>
      </c>
      <c r="I55" s="123">
        <f t="shared" si="33"/>
        <v>12429167</v>
      </c>
      <c r="J55" s="122">
        <f t="shared" si="33"/>
        <v>6053000</v>
      </c>
      <c r="K55" s="123">
        <f t="shared" si="33"/>
        <v>27313808</v>
      </c>
      <c r="L55" s="122">
        <f t="shared" si="33"/>
        <v>42087000</v>
      </c>
      <c r="M55" s="123">
        <f t="shared" si="33"/>
        <v>19517547</v>
      </c>
      <c r="N55" s="122">
        <f t="shared" si="33"/>
        <v>28343000</v>
      </c>
      <c r="O55" s="123">
        <f t="shared" si="33"/>
        <v>28342358</v>
      </c>
      <c r="P55" s="122">
        <f t="shared" si="27"/>
        <v>87603000</v>
      </c>
      <c r="Q55" s="123">
        <f t="shared" si="28"/>
        <v>87602880</v>
      </c>
      <c r="R55" s="63">
        <f t="shared" si="29"/>
        <v>-32.656164611400193</v>
      </c>
      <c r="S55" s="64">
        <f t="shared" si="30"/>
        <v>45.214754702524864</v>
      </c>
      <c r="T55" s="63">
        <f>IF((+$E45+$E47+$E49+$E50+$E53) =0,0,(P55   /(+$E45+$E47+$E49+$E50+$E53) )*100)</f>
        <v>87.602999999999994</v>
      </c>
      <c r="U55" s="65">
        <f>IF((+$E45+$E47+$E49+$E50+$E53) =0,0,(Q55   /(+$E45+$E47+$E49+$E50+$E53) )*100)</f>
        <v>87.602879999999999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106956000</v>
      </c>
      <c r="C69" s="130">
        <f>SUM(C9:C16,C19:C25,C28:C31,C34,C37:C41,C44:C54,C57:C60,C63:C67)</f>
        <v>0</v>
      </c>
      <c r="D69" s="130"/>
      <c r="E69" s="130">
        <f t="shared" si="35"/>
        <v>106956000</v>
      </c>
      <c r="F69" s="131">
        <f t="shared" ref="F69:O69" si="43">SUM(F9:F16,F19:F25,F28:F31,F34,F37:F41,F44:F54,F57:F60,F63:F67)</f>
        <v>106956000</v>
      </c>
      <c r="G69" s="132">
        <f t="shared" si="43"/>
        <v>106956000</v>
      </c>
      <c r="H69" s="131">
        <f t="shared" si="43"/>
        <v>12249000</v>
      </c>
      <c r="I69" s="132">
        <f t="shared" si="43"/>
        <v>14744064</v>
      </c>
      <c r="J69" s="131">
        <f t="shared" si="43"/>
        <v>7705000</v>
      </c>
      <c r="K69" s="132">
        <f t="shared" si="43"/>
        <v>29076818</v>
      </c>
      <c r="L69" s="131">
        <f t="shared" si="43"/>
        <v>42939000</v>
      </c>
      <c r="M69" s="132">
        <f t="shared" si="43"/>
        <v>21589880</v>
      </c>
      <c r="N69" s="131">
        <f t="shared" si="43"/>
        <v>29458000</v>
      </c>
      <c r="O69" s="132">
        <f t="shared" si="43"/>
        <v>29634395</v>
      </c>
      <c r="P69" s="131">
        <f t="shared" si="36"/>
        <v>92351000</v>
      </c>
      <c r="Q69" s="132">
        <f t="shared" si="37"/>
        <v>95045157</v>
      </c>
      <c r="R69" s="72">
        <f t="shared" si="38"/>
        <v>-31.395700877989707</v>
      </c>
      <c r="S69" s="73">
        <f t="shared" si="39"/>
        <v>37.260582272805593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86.344852088709374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88.863791652642206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229547000</v>
      </c>
      <c r="C71" s="118"/>
      <c r="D71" s="118"/>
      <c r="E71" s="118">
        <f>$B71      +$C71      +$D71</f>
        <v>229547000</v>
      </c>
      <c r="F71" s="119">
        <v>229547000</v>
      </c>
      <c r="G71" s="120">
        <v>229547000</v>
      </c>
      <c r="H71" s="119">
        <v>50043000</v>
      </c>
      <c r="I71" s="120">
        <v>49677577</v>
      </c>
      <c r="J71" s="119">
        <v>80857000</v>
      </c>
      <c r="K71" s="120">
        <v>91023752</v>
      </c>
      <c r="L71" s="119">
        <v>55033000</v>
      </c>
      <c r="M71" s="120">
        <v>45172480</v>
      </c>
      <c r="N71" s="119">
        <v>43614000</v>
      </c>
      <c r="O71" s="120">
        <v>23589968</v>
      </c>
      <c r="P71" s="119">
        <f>$H71      +$J71      +$L71      +$N71</f>
        <v>229547000</v>
      </c>
      <c r="Q71" s="120">
        <f>$I71      +$K71      +$M71      +$O71</f>
        <v>209463777</v>
      </c>
      <c r="R71" s="59">
        <f>IF(($L71      =0),0,((($N71      -$L71      )/$L71      )*100))</f>
        <v>-20.749368560681773</v>
      </c>
      <c r="S71" s="60">
        <f>IF(($M71      =0),0,((($O71      -$M71      )/$M71      )*100))</f>
        <v>-47.778009974214392</v>
      </c>
      <c r="T71" s="59">
        <f>IF(($E71      =0),0,(($P71      /$E71      )*100))</f>
        <v>100</v>
      </c>
      <c r="U71" s="61">
        <f>IF(($E71      =0),0,(($Q71      /$E71      )*100))</f>
        <v>91.250932053130725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229547000</v>
      </c>
      <c r="C73" s="127">
        <f>SUM(C71:C72)</f>
        <v>0</v>
      </c>
      <c r="D73" s="127"/>
      <c r="E73" s="127">
        <f>$B73      +$C73      +$D73</f>
        <v>229547000</v>
      </c>
      <c r="F73" s="128">
        <f t="shared" ref="F73:O73" si="44">SUM(F71:F72)</f>
        <v>229547000</v>
      </c>
      <c r="G73" s="129">
        <f t="shared" si="44"/>
        <v>229547000</v>
      </c>
      <c r="H73" s="128">
        <f t="shared" si="44"/>
        <v>50043000</v>
      </c>
      <c r="I73" s="129">
        <f t="shared" si="44"/>
        <v>49677577</v>
      </c>
      <c r="J73" s="128">
        <f t="shared" si="44"/>
        <v>80857000</v>
      </c>
      <c r="K73" s="129">
        <f t="shared" si="44"/>
        <v>91023752</v>
      </c>
      <c r="L73" s="128">
        <f t="shared" si="44"/>
        <v>55033000</v>
      </c>
      <c r="M73" s="129">
        <f t="shared" si="44"/>
        <v>45172480</v>
      </c>
      <c r="N73" s="128">
        <f t="shared" si="44"/>
        <v>43614000</v>
      </c>
      <c r="O73" s="129">
        <f t="shared" si="44"/>
        <v>23589968</v>
      </c>
      <c r="P73" s="128">
        <f>$H73      +$J73      +$L73      +$N73</f>
        <v>229547000</v>
      </c>
      <c r="Q73" s="129">
        <f>$I73      +$K73      +$M73      +$O73</f>
        <v>209463777</v>
      </c>
      <c r="R73" s="68">
        <f>IF(($L73      =0),0,((($N73      -$L73      )/$L73      )*100))</f>
        <v>-20.749368560681773</v>
      </c>
      <c r="S73" s="69">
        <f>IF(($M73      =0),0,((($O73      -$M73      )/$M73      )*100))</f>
        <v>-47.778009974214392</v>
      </c>
      <c r="T73" s="68">
        <f>IF(($E71      =0),0,(($P71      /$E71      )*100))</f>
        <v>100</v>
      </c>
      <c r="U73" s="70">
        <f>IF($E71   =0,0,($Q71   /$E71 )*100)</f>
        <v>91.250932053130725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229547000</v>
      </c>
      <c r="C74" s="130">
        <f>SUM(C71:C72)</f>
        <v>0</v>
      </c>
      <c r="D74" s="130"/>
      <c r="E74" s="130">
        <f>$B74      +$C74      +$D74</f>
        <v>229547000</v>
      </c>
      <c r="F74" s="131">
        <f t="shared" ref="F74:O74" si="45">SUM(F71:F72)</f>
        <v>229547000</v>
      </c>
      <c r="G74" s="132">
        <f t="shared" si="45"/>
        <v>229547000</v>
      </c>
      <c r="H74" s="131">
        <f t="shared" si="45"/>
        <v>50043000</v>
      </c>
      <c r="I74" s="132">
        <f t="shared" si="45"/>
        <v>49677577</v>
      </c>
      <c r="J74" s="131">
        <f t="shared" si="45"/>
        <v>80857000</v>
      </c>
      <c r="K74" s="132">
        <f t="shared" si="45"/>
        <v>91023752</v>
      </c>
      <c r="L74" s="131">
        <f t="shared" si="45"/>
        <v>55033000</v>
      </c>
      <c r="M74" s="132">
        <f t="shared" si="45"/>
        <v>45172480</v>
      </c>
      <c r="N74" s="131">
        <f t="shared" si="45"/>
        <v>43614000</v>
      </c>
      <c r="O74" s="132">
        <f t="shared" si="45"/>
        <v>23589968</v>
      </c>
      <c r="P74" s="131">
        <f>$H74      +$J74      +$L74      +$N74</f>
        <v>229547000</v>
      </c>
      <c r="Q74" s="132">
        <f>$I74      +$K74      +$M74      +$O74</f>
        <v>209463777</v>
      </c>
      <c r="R74" s="72">
        <f>IF(($L74      =0),0,((($N74      -$L74      )/$L74      )*100))</f>
        <v>-20.749368560681773</v>
      </c>
      <c r="S74" s="73">
        <f>IF(($M74      =0),0,((($O74      -$M74      )/$M74      )*100))</f>
        <v>-47.778009974214392</v>
      </c>
      <c r="T74" s="72">
        <f>IF(($E71      =0),0,(($P71      /$E71      )*100))</f>
        <v>100</v>
      </c>
      <c r="U74" s="76">
        <f>IF($E71   =0,0,($Q71   /$E71 )*100)</f>
        <v>91.250932053130725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336503000</v>
      </c>
      <c r="C75" s="130">
        <f>SUM(C9:C16,C19:C25,C28:C31,C34,C37:C41,C44:C54,C57:C60,C63:C67,C71:C72)</f>
        <v>0</v>
      </c>
      <c r="D75" s="130"/>
      <c r="E75" s="130">
        <f>$B75      +$C75      +$D75</f>
        <v>336503000</v>
      </c>
      <c r="F75" s="131">
        <f t="shared" ref="F75:O75" si="46">SUM(F9:F16,F19:F25,F28:F31,F34,F37:F41,F44:F54,F57:F60,F63:F67,F71:F72)</f>
        <v>336503000</v>
      </c>
      <c r="G75" s="132">
        <f t="shared" si="46"/>
        <v>336503000</v>
      </c>
      <c r="H75" s="131">
        <f t="shared" si="46"/>
        <v>62292000</v>
      </c>
      <c r="I75" s="132">
        <f t="shared" si="46"/>
        <v>64421641</v>
      </c>
      <c r="J75" s="131">
        <f t="shared" si="46"/>
        <v>88562000</v>
      </c>
      <c r="K75" s="132">
        <f t="shared" si="46"/>
        <v>120100570</v>
      </c>
      <c r="L75" s="131">
        <f t="shared" si="46"/>
        <v>97972000</v>
      </c>
      <c r="M75" s="132">
        <f t="shared" si="46"/>
        <v>66762360</v>
      </c>
      <c r="N75" s="131">
        <f t="shared" si="46"/>
        <v>73072000</v>
      </c>
      <c r="O75" s="132">
        <f t="shared" si="46"/>
        <v>53224363</v>
      </c>
      <c r="P75" s="131">
        <f>$H75      +$J75      +$L75      +$N75</f>
        <v>321898000</v>
      </c>
      <c r="Q75" s="132">
        <f>$I75      +$K75      +$M75      +$O75</f>
        <v>304508934</v>
      </c>
      <c r="R75" s="72">
        <f>IF(($L75      =0),0,((($N75      -$L75      )/$L75      )*100))</f>
        <v>-25.415424815253338</v>
      </c>
      <c r="S75" s="73">
        <f>IF(($M75      =0),0,((($O75      -$M75      )/$M75      )*100))</f>
        <v>-20.277888618676752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95.659771235323305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90.492189965616959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UHMPrm7f0PTbtHW4/9vP8T+Ol+KD+bzkpo+DDnpQROmo3vtM0CoWqtBvlnYxYogchng8MuIX1DXQyg0DSzyQA==" saltValue="rTB6jLD2m+vu8rzRlL5Es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107000</v>
      </c>
      <c r="I10" s="120">
        <v>141600</v>
      </c>
      <c r="J10" s="119">
        <v>496000</v>
      </c>
      <c r="K10" s="120">
        <v>363521</v>
      </c>
      <c r="L10" s="119">
        <v>499000</v>
      </c>
      <c r="M10" s="120">
        <v>490978</v>
      </c>
      <c r="N10" s="119">
        <v>634000</v>
      </c>
      <c r="O10" s="120">
        <v>952420</v>
      </c>
      <c r="P10" s="119">
        <f t="shared" ref="P10:P17" si="1">$H10      +$J10      +$L10      +$N10</f>
        <v>1736000</v>
      </c>
      <c r="Q10" s="120">
        <f t="shared" ref="Q10:Q17" si="2">$I10      +$K10      +$M10      +$O10</f>
        <v>1948519</v>
      </c>
      <c r="R10" s="59">
        <f t="shared" ref="R10:R17" si="3">IF(($L10      =0),0,((($N10      -$L10      )/$L10      )*100))</f>
        <v>27.054108216432866</v>
      </c>
      <c r="S10" s="60">
        <f t="shared" ref="S10:S17" si="4">IF(($M10      =0),0,((($O10      -$M10      )/$M10      )*100))</f>
        <v>93.984251840204664</v>
      </c>
      <c r="T10" s="59">
        <f t="shared" ref="T10:T17" si="5">IF(($E10      =0),0,(($P10      /$E10      )*100))</f>
        <v>91.368421052631575</v>
      </c>
      <c r="U10" s="61">
        <f t="shared" ref="U10:U17" si="6">IF(($E10      =0),0,(($Q10      /$E10      )*100))</f>
        <v>102.55363157894737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107000</v>
      </c>
      <c r="I17" s="123">
        <f t="shared" si="7"/>
        <v>141600</v>
      </c>
      <c r="J17" s="122">
        <f t="shared" si="7"/>
        <v>496000</v>
      </c>
      <c r="K17" s="123">
        <f t="shared" si="7"/>
        <v>363521</v>
      </c>
      <c r="L17" s="122">
        <f t="shared" si="7"/>
        <v>499000</v>
      </c>
      <c r="M17" s="123">
        <f t="shared" si="7"/>
        <v>490978</v>
      </c>
      <c r="N17" s="122">
        <f t="shared" si="7"/>
        <v>634000</v>
      </c>
      <c r="O17" s="123">
        <f t="shared" si="7"/>
        <v>952420</v>
      </c>
      <c r="P17" s="122">
        <f t="shared" si="1"/>
        <v>1736000</v>
      </c>
      <c r="Q17" s="123">
        <f t="shared" si="2"/>
        <v>1948519</v>
      </c>
      <c r="R17" s="63">
        <f t="shared" si="3"/>
        <v>27.054108216432866</v>
      </c>
      <c r="S17" s="64">
        <f t="shared" si="4"/>
        <v>93.984251840204664</v>
      </c>
      <c r="T17" s="63">
        <f>IF((SUM($E9:$E14))=0,0,(P17/(SUM($E9:$E14))*100))</f>
        <v>91.368421052631575</v>
      </c>
      <c r="U17" s="65">
        <f>IF((SUM($E9:$E14))=0,0,(Q17/(SUM($E9:$E14))*100))</f>
        <v>102.55363157894737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1953000</v>
      </c>
      <c r="C34" s="118"/>
      <c r="D34" s="118"/>
      <c r="E34" s="118">
        <f>$B34      +$C34      +$D34</f>
        <v>1953000</v>
      </c>
      <c r="F34" s="119">
        <v>1953000</v>
      </c>
      <c r="G34" s="120">
        <v>1953000</v>
      </c>
      <c r="H34" s="119">
        <v>488000</v>
      </c>
      <c r="I34" s="120">
        <v>1779866</v>
      </c>
      <c r="J34" s="119">
        <v>30000</v>
      </c>
      <c r="K34" s="120">
        <v>4457195</v>
      </c>
      <c r="L34" s="119"/>
      <c r="M34" s="120">
        <v>2306416</v>
      </c>
      <c r="N34" s="119">
        <v>143000</v>
      </c>
      <c r="O34" s="120"/>
      <c r="P34" s="119">
        <f>$H34      +$J34      +$L34      +$N34</f>
        <v>661000</v>
      </c>
      <c r="Q34" s="120">
        <f>$I34      +$K34      +$M34      +$O34</f>
        <v>8543477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33.845366103430621</v>
      </c>
      <c r="U34" s="61">
        <f>IF(($E34      =0),0,(($Q34      /$E34      )*100))</f>
        <v>437.45401945724529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1953000</v>
      </c>
      <c r="C35" s="121">
        <f>C34</f>
        <v>0</v>
      </c>
      <c r="D35" s="121"/>
      <c r="E35" s="121">
        <f>$B35      +$C35      +$D35</f>
        <v>1953000</v>
      </c>
      <c r="F35" s="122">
        <f t="shared" ref="F35:O35" si="17">F34</f>
        <v>1953000</v>
      </c>
      <c r="G35" s="123">
        <f t="shared" si="17"/>
        <v>1953000</v>
      </c>
      <c r="H35" s="122">
        <f t="shared" si="17"/>
        <v>488000</v>
      </c>
      <c r="I35" s="123">
        <f t="shared" si="17"/>
        <v>1779866</v>
      </c>
      <c r="J35" s="122">
        <f t="shared" si="17"/>
        <v>30000</v>
      </c>
      <c r="K35" s="123">
        <f t="shared" si="17"/>
        <v>4457195</v>
      </c>
      <c r="L35" s="122">
        <f t="shared" si="17"/>
        <v>0</v>
      </c>
      <c r="M35" s="123">
        <f t="shared" si="17"/>
        <v>2306416</v>
      </c>
      <c r="N35" s="122">
        <f t="shared" si="17"/>
        <v>143000</v>
      </c>
      <c r="O35" s="123">
        <f t="shared" si="17"/>
        <v>0</v>
      </c>
      <c r="P35" s="122">
        <f>$H35      +$J35      +$L35      +$N35</f>
        <v>661000</v>
      </c>
      <c r="Q35" s="123">
        <f>$I35      +$K35      +$M35      +$O35</f>
        <v>8543477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33.845366103430621</v>
      </c>
      <c r="U35" s="65">
        <f>IF($E35   =0,0,($Q35   /$E35   )*100)</f>
        <v>437.45401945724529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13380000</v>
      </c>
      <c r="C37" s="118"/>
      <c r="D37" s="118"/>
      <c r="E37" s="118">
        <f t="shared" ref="E37:E42" si="18">$B37      +$C37      +$D37</f>
        <v>13380000</v>
      </c>
      <c r="F37" s="119">
        <v>13380000</v>
      </c>
      <c r="G37" s="120">
        <v>13380000</v>
      </c>
      <c r="H37" s="119">
        <v>4030000</v>
      </c>
      <c r="I37" s="120">
        <v>3751480</v>
      </c>
      <c r="J37" s="119">
        <v>4667000</v>
      </c>
      <c r="K37" s="120">
        <v>7487048</v>
      </c>
      <c r="L37" s="119">
        <v>471000</v>
      </c>
      <c r="M37" s="120">
        <v>471581</v>
      </c>
      <c r="N37" s="119">
        <v>837000</v>
      </c>
      <c r="O37" s="120">
        <v>1669892</v>
      </c>
      <c r="P37" s="119">
        <f t="shared" ref="P37:P42" si="19">$H37      +$J37      +$L37      +$N37</f>
        <v>10005000</v>
      </c>
      <c r="Q37" s="120">
        <f t="shared" ref="Q37:Q42" si="20">$I37      +$K37      +$M37      +$O37</f>
        <v>13380001</v>
      </c>
      <c r="R37" s="59">
        <f t="shared" ref="R37:R42" si="21">IF(($L37      =0),0,((($N37      -$L37      )/$L37      )*100))</f>
        <v>77.70700636942675</v>
      </c>
      <c r="S37" s="60">
        <f t="shared" ref="S37:S42" si="22">IF(($M37      =0),0,((($O37      -$M37      )/$M37      )*100))</f>
        <v>254.10502119466224</v>
      </c>
      <c r="T37" s="59">
        <f t="shared" ref="T37:T42" si="23">IF(($E37      =0),0,(($P37      /$E37      )*100))</f>
        <v>74.775784753363226</v>
      </c>
      <c r="U37" s="61">
        <f t="shared" ref="U37:U42" si="24">IF(($E37      =0),0,(($Q37      /$E37      )*100))</f>
        <v>100.00000747384155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9559000</v>
      </c>
      <c r="C38" s="118">
        <v>-9198000</v>
      </c>
      <c r="D38" s="118"/>
      <c r="E38" s="118">
        <f t="shared" si="18"/>
        <v>361000</v>
      </c>
      <c r="F38" s="119">
        <v>9559000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22939000</v>
      </c>
      <c r="C42" s="121">
        <f>SUM(C37:C41)</f>
        <v>-9198000</v>
      </c>
      <c r="D42" s="121"/>
      <c r="E42" s="121">
        <f t="shared" si="18"/>
        <v>13741000</v>
      </c>
      <c r="F42" s="122">
        <f t="shared" ref="F42:O42" si="25">SUM(F37:F41)</f>
        <v>22939000</v>
      </c>
      <c r="G42" s="123">
        <f t="shared" si="25"/>
        <v>13380000</v>
      </c>
      <c r="H42" s="122">
        <f t="shared" si="25"/>
        <v>4030000</v>
      </c>
      <c r="I42" s="123">
        <f t="shared" si="25"/>
        <v>3751480</v>
      </c>
      <c r="J42" s="122">
        <f t="shared" si="25"/>
        <v>4667000</v>
      </c>
      <c r="K42" s="123">
        <f t="shared" si="25"/>
        <v>7487048</v>
      </c>
      <c r="L42" s="122">
        <f t="shared" si="25"/>
        <v>471000</v>
      </c>
      <c r="M42" s="123">
        <f t="shared" si="25"/>
        <v>471581</v>
      </c>
      <c r="N42" s="122">
        <f t="shared" si="25"/>
        <v>837000</v>
      </c>
      <c r="O42" s="123">
        <f t="shared" si="25"/>
        <v>1669892</v>
      </c>
      <c r="P42" s="122">
        <f t="shared" si="19"/>
        <v>10005000</v>
      </c>
      <c r="Q42" s="123">
        <f t="shared" si="20"/>
        <v>13380001</v>
      </c>
      <c r="R42" s="63">
        <f t="shared" si="21"/>
        <v>77.70700636942675</v>
      </c>
      <c r="S42" s="64">
        <f t="shared" si="22"/>
        <v>254.10502119466224</v>
      </c>
      <c r="T42" s="63">
        <f>IF((+$E37+$E40) =0,0,(P42   /(+$E37+$E40) )*100)</f>
        <v>74.775784753363226</v>
      </c>
      <c r="U42" s="65">
        <f>IF((+$E37+$E40) =0,0,(Q42   /(+$E37+$E40) )*100)</f>
        <v>100.00000747384155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26792000</v>
      </c>
      <c r="C69" s="130">
        <f>SUM(C9:C16,C19:C25,C28:C31,C34,C37:C41,C44:C54,C57:C60,C63:C67)</f>
        <v>-9198000</v>
      </c>
      <c r="D69" s="130"/>
      <c r="E69" s="130">
        <f t="shared" si="35"/>
        <v>17594000</v>
      </c>
      <c r="F69" s="131">
        <f t="shared" ref="F69:O69" si="43">SUM(F9:F16,F19:F25,F28:F31,F34,F37:F41,F44:F54,F57:F60,F63:F67)</f>
        <v>26792000</v>
      </c>
      <c r="G69" s="132">
        <f t="shared" si="43"/>
        <v>17233000</v>
      </c>
      <c r="H69" s="131">
        <f t="shared" si="43"/>
        <v>4625000</v>
      </c>
      <c r="I69" s="132">
        <f t="shared" si="43"/>
        <v>5672946</v>
      </c>
      <c r="J69" s="131">
        <f t="shared" si="43"/>
        <v>5193000</v>
      </c>
      <c r="K69" s="132">
        <f t="shared" si="43"/>
        <v>12307764</v>
      </c>
      <c r="L69" s="131">
        <f t="shared" si="43"/>
        <v>970000</v>
      </c>
      <c r="M69" s="132">
        <f t="shared" si="43"/>
        <v>3268975</v>
      </c>
      <c r="N69" s="131">
        <f t="shared" si="43"/>
        <v>1614000</v>
      </c>
      <c r="O69" s="132">
        <f t="shared" si="43"/>
        <v>2622312</v>
      </c>
      <c r="P69" s="131">
        <f t="shared" si="36"/>
        <v>12402000</v>
      </c>
      <c r="Q69" s="132">
        <f t="shared" si="37"/>
        <v>23871997</v>
      </c>
      <c r="R69" s="72">
        <f t="shared" si="38"/>
        <v>66.391752577319579</v>
      </c>
      <c r="S69" s="73">
        <f t="shared" si="39"/>
        <v>-19.781827637103376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71.966575755817331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138.52490570417223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20531000</v>
      </c>
      <c r="C71" s="118"/>
      <c r="D71" s="118"/>
      <c r="E71" s="118">
        <f>$B71      +$C71      +$D71</f>
        <v>20531000</v>
      </c>
      <c r="F71" s="119">
        <v>20531000</v>
      </c>
      <c r="G71" s="120">
        <v>20531000</v>
      </c>
      <c r="H71" s="119">
        <v>1383000</v>
      </c>
      <c r="I71" s="120">
        <v>1147586</v>
      </c>
      <c r="J71" s="119">
        <v>8512000</v>
      </c>
      <c r="K71" s="120">
        <v>8299807</v>
      </c>
      <c r="L71" s="119">
        <v>4151000</v>
      </c>
      <c r="M71" s="120">
        <v>4682730</v>
      </c>
      <c r="N71" s="119">
        <v>6485000</v>
      </c>
      <c r="O71" s="120">
        <v>6358907</v>
      </c>
      <c r="P71" s="119">
        <f>$H71      +$J71      +$L71      +$N71</f>
        <v>20531000</v>
      </c>
      <c r="Q71" s="120">
        <f>$I71      +$K71      +$M71      +$O71</f>
        <v>20489030</v>
      </c>
      <c r="R71" s="59">
        <f>IF(($L71      =0),0,((($N71      -$L71      )/$L71      )*100))</f>
        <v>56.227415080703445</v>
      </c>
      <c r="S71" s="60">
        <f>IF(($M71      =0),0,((($O71      -$M71      )/$M71      )*100))</f>
        <v>35.794867523858947</v>
      </c>
      <c r="T71" s="59">
        <f>IF(($E71      =0),0,(($P71      /$E71      )*100))</f>
        <v>100</v>
      </c>
      <c r="U71" s="61">
        <f>IF(($E71      =0),0,(($Q71      /$E71      )*100))</f>
        <v>99.795577419511957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20531000</v>
      </c>
      <c r="C73" s="127">
        <f>SUM(C71:C72)</f>
        <v>0</v>
      </c>
      <c r="D73" s="127"/>
      <c r="E73" s="127">
        <f>$B73      +$C73      +$D73</f>
        <v>20531000</v>
      </c>
      <c r="F73" s="128">
        <f t="shared" ref="F73:O73" si="44">SUM(F71:F72)</f>
        <v>20531000</v>
      </c>
      <c r="G73" s="129">
        <f t="shared" si="44"/>
        <v>20531000</v>
      </c>
      <c r="H73" s="128">
        <f t="shared" si="44"/>
        <v>1383000</v>
      </c>
      <c r="I73" s="129">
        <f t="shared" si="44"/>
        <v>1147586</v>
      </c>
      <c r="J73" s="128">
        <f t="shared" si="44"/>
        <v>8512000</v>
      </c>
      <c r="K73" s="129">
        <f t="shared" si="44"/>
        <v>8299807</v>
      </c>
      <c r="L73" s="128">
        <f t="shared" si="44"/>
        <v>4151000</v>
      </c>
      <c r="M73" s="129">
        <f t="shared" si="44"/>
        <v>4682730</v>
      </c>
      <c r="N73" s="128">
        <f t="shared" si="44"/>
        <v>6485000</v>
      </c>
      <c r="O73" s="129">
        <f t="shared" si="44"/>
        <v>6358907</v>
      </c>
      <c r="P73" s="128">
        <f>$H73      +$J73      +$L73      +$N73</f>
        <v>20531000</v>
      </c>
      <c r="Q73" s="129">
        <f>$I73      +$K73      +$M73      +$O73</f>
        <v>20489030</v>
      </c>
      <c r="R73" s="68">
        <f>IF(($L73      =0),0,((($N73      -$L73      )/$L73      )*100))</f>
        <v>56.227415080703445</v>
      </c>
      <c r="S73" s="69">
        <f>IF(($M73      =0),0,((($O73      -$M73      )/$M73      )*100))</f>
        <v>35.794867523858947</v>
      </c>
      <c r="T73" s="68">
        <f>IF(($E71      =0),0,(($P71      /$E71      )*100))</f>
        <v>100</v>
      </c>
      <c r="U73" s="70">
        <f>IF($E71   =0,0,($Q71   /$E71 )*100)</f>
        <v>99.795577419511957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20531000</v>
      </c>
      <c r="C74" s="130">
        <f>SUM(C71:C72)</f>
        <v>0</v>
      </c>
      <c r="D74" s="130"/>
      <c r="E74" s="130">
        <f>$B74      +$C74      +$D74</f>
        <v>20531000</v>
      </c>
      <c r="F74" s="131">
        <f t="shared" ref="F74:O74" si="45">SUM(F71:F72)</f>
        <v>20531000</v>
      </c>
      <c r="G74" s="132">
        <f t="shared" si="45"/>
        <v>20531000</v>
      </c>
      <c r="H74" s="131">
        <f t="shared" si="45"/>
        <v>1383000</v>
      </c>
      <c r="I74" s="132">
        <f t="shared" si="45"/>
        <v>1147586</v>
      </c>
      <c r="J74" s="131">
        <f t="shared" si="45"/>
        <v>8512000</v>
      </c>
      <c r="K74" s="132">
        <f t="shared" si="45"/>
        <v>8299807</v>
      </c>
      <c r="L74" s="131">
        <f t="shared" si="45"/>
        <v>4151000</v>
      </c>
      <c r="M74" s="132">
        <f t="shared" si="45"/>
        <v>4682730</v>
      </c>
      <c r="N74" s="131">
        <f t="shared" si="45"/>
        <v>6485000</v>
      </c>
      <c r="O74" s="132">
        <f t="shared" si="45"/>
        <v>6358907</v>
      </c>
      <c r="P74" s="131">
        <f>$H74      +$J74      +$L74      +$N74</f>
        <v>20531000</v>
      </c>
      <c r="Q74" s="132">
        <f>$I74      +$K74      +$M74      +$O74</f>
        <v>20489030</v>
      </c>
      <c r="R74" s="72">
        <f>IF(($L74      =0),0,((($N74      -$L74      )/$L74      )*100))</f>
        <v>56.227415080703445</v>
      </c>
      <c r="S74" s="73">
        <f>IF(($M74      =0),0,((($O74      -$M74      )/$M74      )*100))</f>
        <v>35.794867523858947</v>
      </c>
      <c r="T74" s="72">
        <f>IF(($E71      =0),0,(($P71      /$E71      )*100))</f>
        <v>100</v>
      </c>
      <c r="U74" s="76">
        <f>IF($E71   =0,0,($Q71   /$E71 )*100)</f>
        <v>99.795577419511957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47323000</v>
      </c>
      <c r="C75" s="130">
        <f>SUM(C9:C16,C19:C25,C28:C31,C34,C37:C41,C44:C54,C57:C60,C63:C67,C71:C72)</f>
        <v>-9198000</v>
      </c>
      <c r="D75" s="130"/>
      <c r="E75" s="130">
        <f>$B75      +$C75      +$D75</f>
        <v>38125000</v>
      </c>
      <c r="F75" s="131">
        <f t="shared" ref="F75:O75" si="46">SUM(F9:F16,F19:F25,F28:F31,F34,F37:F41,F44:F54,F57:F60,F63:F67,F71:F72)</f>
        <v>47323000</v>
      </c>
      <c r="G75" s="132">
        <f t="shared" si="46"/>
        <v>37764000</v>
      </c>
      <c r="H75" s="131">
        <f t="shared" si="46"/>
        <v>6008000</v>
      </c>
      <c r="I75" s="132">
        <f t="shared" si="46"/>
        <v>6820532</v>
      </c>
      <c r="J75" s="131">
        <f t="shared" si="46"/>
        <v>13705000</v>
      </c>
      <c r="K75" s="132">
        <f t="shared" si="46"/>
        <v>20607571</v>
      </c>
      <c r="L75" s="131">
        <f t="shared" si="46"/>
        <v>5121000</v>
      </c>
      <c r="M75" s="132">
        <f t="shared" si="46"/>
        <v>7951705</v>
      </c>
      <c r="N75" s="131">
        <f t="shared" si="46"/>
        <v>8099000</v>
      </c>
      <c r="O75" s="132">
        <f t="shared" si="46"/>
        <v>8981219</v>
      </c>
      <c r="P75" s="131">
        <f>$H75      +$J75      +$L75      +$N75</f>
        <v>32933000</v>
      </c>
      <c r="Q75" s="132">
        <f>$I75      +$K75      +$M75      +$O75</f>
        <v>44361027</v>
      </c>
      <c r="R75" s="72">
        <f>IF(($L75      =0),0,((($N75      -$L75      )/$L75      )*100))</f>
        <v>58.152704549892597</v>
      </c>
      <c r="S75" s="73">
        <f>IF(($M75      =0),0,((($O75      -$M75      )/$M75      )*100))</f>
        <v>12.947084933357059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87.20739328460968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117.46908960915157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+njxpFgMq/63esQPeXvNStA/yYpNMUde0Yjc21w+PoONn8DwnbvhrvcROEyhyBnk1GrXBeThz8obSQfXp6YQBw==" saltValue="gx9ybKOdr7wAt2tiJ5dAl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629000</v>
      </c>
      <c r="I10" s="120">
        <v>628456</v>
      </c>
      <c r="J10" s="119">
        <v>150000</v>
      </c>
      <c r="K10" s="120">
        <v>150000</v>
      </c>
      <c r="L10" s="119">
        <v>506000</v>
      </c>
      <c r="M10" s="120">
        <v>505747</v>
      </c>
      <c r="N10" s="119">
        <v>634000</v>
      </c>
      <c r="O10" s="120">
        <v>715799</v>
      </c>
      <c r="P10" s="119">
        <f t="shared" ref="P10:P17" si="1">$H10      +$J10      +$L10      +$N10</f>
        <v>1919000</v>
      </c>
      <c r="Q10" s="120">
        <f t="shared" ref="Q10:Q17" si="2">$I10      +$K10      +$M10      +$O10</f>
        <v>2000002</v>
      </c>
      <c r="R10" s="59">
        <f t="shared" ref="R10:R17" si="3">IF(($L10      =0),0,((($N10      -$L10      )/$L10      )*100))</f>
        <v>25.296442687747035</v>
      </c>
      <c r="S10" s="60">
        <f t="shared" ref="S10:S17" si="4">IF(($M10      =0),0,((($O10      -$M10      )/$M10      )*100))</f>
        <v>41.533019474163957</v>
      </c>
      <c r="T10" s="59">
        <f t="shared" ref="T10:T17" si="5">IF(($E10      =0),0,(($P10      /$E10      )*100))</f>
        <v>95.95</v>
      </c>
      <c r="U10" s="61">
        <f t="shared" ref="U10:U17" si="6">IF(($E10      =0),0,(($Q10      /$E10      )*100))</f>
        <v>100.00009999999999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629000</v>
      </c>
      <c r="I17" s="123">
        <f t="shared" si="7"/>
        <v>628456</v>
      </c>
      <c r="J17" s="122">
        <f t="shared" si="7"/>
        <v>150000</v>
      </c>
      <c r="K17" s="123">
        <f t="shared" si="7"/>
        <v>150000</v>
      </c>
      <c r="L17" s="122">
        <f t="shared" si="7"/>
        <v>506000</v>
      </c>
      <c r="M17" s="123">
        <f t="shared" si="7"/>
        <v>505747</v>
      </c>
      <c r="N17" s="122">
        <f t="shared" si="7"/>
        <v>634000</v>
      </c>
      <c r="O17" s="123">
        <f t="shared" si="7"/>
        <v>715799</v>
      </c>
      <c r="P17" s="122">
        <f t="shared" si="1"/>
        <v>1919000</v>
      </c>
      <c r="Q17" s="123">
        <f t="shared" si="2"/>
        <v>2000002</v>
      </c>
      <c r="R17" s="63">
        <f t="shared" si="3"/>
        <v>25.296442687747035</v>
      </c>
      <c r="S17" s="64">
        <f t="shared" si="4"/>
        <v>41.533019474163957</v>
      </c>
      <c r="T17" s="63">
        <f>IF((SUM($E9:$E14))=0,0,(P17/(SUM($E9:$E14))*100))</f>
        <v>95.95</v>
      </c>
      <c r="U17" s="65">
        <f>IF((SUM($E9:$E14))=0,0,(Q17/(SUM($E9:$E14))*100))</f>
        <v>100.00009999999999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1956000</v>
      </c>
      <c r="C34" s="118"/>
      <c r="D34" s="118"/>
      <c r="E34" s="118">
        <f>$B34      +$C34      +$D34</f>
        <v>1956000</v>
      </c>
      <c r="F34" s="119">
        <v>1956000</v>
      </c>
      <c r="G34" s="120">
        <v>1956000</v>
      </c>
      <c r="H34" s="119">
        <v>489000</v>
      </c>
      <c r="I34" s="120">
        <v>850263</v>
      </c>
      <c r="J34" s="119">
        <v>880000</v>
      </c>
      <c r="K34" s="120">
        <v>1105737</v>
      </c>
      <c r="L34" s="119"/>
      <c r="M34" s="120"/>
      <c r="N34" s="119"/>
      <c r="O34" s="120"/>
      <c r="P34" s="119">
        <f>$H34      +$J34      +$L34      +$N34</f>
        <v>1369000</v>
      </c>
      <c r="Q34" s="120">
        <f>$I34      +$K34      +$M34      +$O34</f>
        <v>1956000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69.989775051124752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1956000</v>
      </c>
      <c r="C35" s="121">
        <f>C34</f>
        <v>0</v>
      </c>
      <c r="D35" s="121"/>
      <c r="E35" s="121">
        <f>$B35      +$C35      +$D35</f>
        <v>1956000</v>
      </c>
      <c r="F35" s="122">
        <f t="shared" ref="F35:O35" si="17">F34</f>
        <v>1956000</v>
      </c>
      <c r="G35" s="123">
        <f t="shared" si="17"/>
        <v>1956000</v>
      </c>
      <c r="H35" s="122">
        <f t="shared" si="17"/>
        <v>489000</v>
      </c>
      <c r="I35" s="123">
        <f t="shared" si="17"/>
        <v>850263</v>
      </c>
      <c r="J35" s="122">
        <f t="shared" si="17"/>
        <v>880000</v>
      </c>
      <c r="K35" s="123">
        <f t="shared" si="17"/>
        <v>1105737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1369000</v>
      </c>
      <c r="Q35" s="123">
        <f>$I35      +$K35      +$M35      +$O35</f>
        <v>1956000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69.989775051124752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14677000</v>
      </c>
      <c r="C37" s="118"/>
      <c r="D37" s="118"/>
      <c r="E37" s="118">
        <f t="shared" ref="E37:E42" si="18">$B37      +$C37      +$D37</f>
        <v>14677000</v>
      </c>
      <c r="F37" s="119">
        <v>14677000</v>
      </c>
      <c r="G37" s="120">
        <v>14677000</v>
      </c>
      <c r="H37" s="119">
        <v>6605000</v>
      </c>
      <c r="I37" s="120">
        <v>6903377</v>
      </c>
      <c r="J37" s="119">
        <v>1781000</v>
      </c>
      <c r="K37" s="120">
        <v>-9807125</v>
      </c>
      <c r="L37" s="119">
        <v>3233000</v>
      </c>
      <c r="M37" s="120">
        <v>15112446</v>
      </c>
      <c r="N37" s="119">
        <v>1737000</v>
      </c>
      <c r="O37" s="120">
        <v>2468302</v>
      </c>
      <c r="P37" s="119">
        <f t="shared" ref="P37:P42" si="19">$H37      +$J37      +$L37      +$N37</f>
        <v>13356000</v>
      </c>
      <c r="Q37" s="120">
        <f t="shared" ref="Q37:Q42" si="20">$I37      +$K37      +$M37      +$O37</f>
        <v>14677000</v>
      </c>
      <c r="R37" s="59">
        <f t="shared" ref="R37:R42" si="21">IF(($L37      =0),0,((($N37      -$L37      )/$L37      )*100))</f>
        <v>-46.27281163006495</v>
      </c>
      <c r="S37" s="60">
        <f t="shared" ref="S37:S42" si="22">IF(($M37      =0),0,((($O37      -$M37      )/$M37      )*100))</f>
        <v>-83.667091349739152</v>
      </c>
      <c r="T37" s="59">
        <f t="shared" ref="T37:T42" si="23">IF(($E37      =0),0,(($P37      /$E37      )*100))</f>
        <v>90.999523063296323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1062000</v>
      </c>
      <c r="C38" s="118">
        <v>-153000</v>
      </c>
      <c r="D38" s="118"/>
      <c r="E38" s="118">
        <f t="shared" si="18"/>
        <v>909000</v>
      </c>
      <c r="F38" s="119">
        <v>1062000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15739000</v>
      </c>
      <c r="C42" s="121">
        <f>SUM(C37:C41)</f>
        <v>-153000</v>
      </c>
      <c r="D42" s="121"/>
      <c r="E42" s="121">
        <f t="shared" si="18"/>
        <v>15586000</v>
      </c>
      <c r="F42" s="122">
        <f t="shared" ref="F42:O42" si="25">SUM(F37:F41)</f>
        <v>15739000</v>
      </c>
      <c r="G42" s="123">
        <f t="shared" si="25"/>
        <v>14677000</v>
      </c>
      <c r="H42" s="122">
        <f t="shared" si="25"/>
        <v>6605000</v>
      </c>
      <c r="I42" s="123">
        <f t="shared" si="25"/>
        <v>6903377</v>
      </c>
      <c r="J42" s="122">
        <f t="shared" si="25"/>
        <v>1781000</v>
      </c>
      <c r="K42" s="123">
        <f t="shared" si="25"/>
        <v>-9807125</v>
      </c>
      <c r="L42" s="122">
        <f t="shared" si="25"/>
        <v>3233000</v>
      </c>
      <c r="M42" s="123">
        <f t="shared" si="25"/>
        <v>15112446</v>
      </c>
      <c r="N42" s="122">
        <f t="shared" si="25"/>
        <v>1737000</v>
      </c>
      <c r="O42" s="123">
        <f t="shared" si="25"/>
        <v>2468302</v>
      </c>
      <c r="P42" s="122">
        <f t="shared" si="19"/>
        <v>13356000</v>
      </c>
      <c r="Q42" s="123">
        <f t="shared" si="20"/>
        <v>14677000</v>
      </c>
      <c r="R42" s="63">
        <f t="shared" si="21"/>
        <v>-46.27281163006495</v>
      </c>
      <c r="S42" s="64">
        <f t="shared" si="22"/>
        <v>-83.667091349739152</v>
      </c>
      <c r="T42" s="63">
        <f>IF((+$E37+$E40) =0,0,(P42   /(+$E37+$E40) )*100)</f>
        <v>90.999523063296323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19695000</v>
      </c>
      <c r="C69" s="130">
        <f>SUM(C9:C16,C19:C25,C28:C31,C34,C37:C41,C44:C54,C57:C60,C63:C67)</f>
        <v>-153000</v>
      </c>
      <c r="D69" s="130"/>
      <c r="E69" s="130">
        <f t="shared" si="35"/>
        <v>19542000</v>
      </c>
      <c r="F69" s="131">
        <f t="shared" ref="F69:O69" si="43">SUM(F9:F16,F19:F25,F28:F31,F34,F37:F41,F44:F54,F57:F60,F63:F67)</f>
        <v>19695000</v>
      </c>
      <c r="G69" s="132">
        <f t="shared" si="43"/>
        <v>18633000</v>
      </c>
      <c r="H69" s="131">
        <f t="shared" si="43"/>
        <v>7723000</v>
      </c>
      <c r="I69" s="132">
        <f t="shared" si="43"/>
        <v>8382096</v>
      </c>
      <c r="J69" s="131">
        <f t="shared" si="43"/>
        <v>2811000</v>
      </c>
      <c r="K69" s="132">
        <f t="shared" si="43"/>
        <v>-8551388</v>
      </c>
      <c r="L69" s="131">
        <f t="shared" si="43"/>
        <v>3739000</v>
      </c>
      <c r="M69" s="132">
        <f t="shared" si="43"/>
        <v>15618193</v>
      </c>
      <c r="N69" s="131">
        <f t="shared" si="43"/>
        <v>2371000</v>
      </c>
      <c r="O69" s="132">
        <f t="shared" si="43"/>
        <v>3184101</v>
      </c>
      <c r="P69" s="131">
        <f t="shared" si="36"/>
        <v>16644000</v>
      </c>
      <c r="Q69" s="132">
        <f t="shared" si="37"/>
        <v>18633002</v>
      </c>
      <c r="R69" s="72">
        <f t="shared" si="38"/>
        <v>-36.587322813586518</v>
      </c>
      <c r="S69" s="73">
        <f t="shared" si="39"/>
        <v>-79.612871988456021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89.32539043632265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100.00001073364461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32576000</v>
      </c>
      <c r="C71" s="118"/>
      <c r="D71" s="118"/>
      <c r="E71" s="118">
        <f>$B71      +$C71      +$D71</f>
        <v>32576000</v>
      </c>
      <c r="F71" s="119">
        <v>32576000</v>
      </c>
      <c r="G71" s="120">
        <v>32576000</v>
      </c>
      <c r="H71" s="119">
        <v>8120000</v>
      </c>
      <c r="I71" s="120">
        <v>8997778</v>
      </c>
      <c r="J71" s="119">
        <v>9428000</v>
      </c>
      <c r="K71" s="120">
        <v>9656856</v>
      </c>
      <c r="L71" s="119">
        <v>8601000</v>
      </c>
      <c r="M71" s="120">
        <v>8074575</v>
      </c>
      <c r="N71" s="119">
        <v>6427000</v>
      </c>
      <c r="O71" s="120">
        <v>5846790</v>
      </c>
      <c r="P71" s="119">
        <f>$H71      +$J71      +$L71      +$N71</f>
        <v>32576000</v>
      </c>
      <c r="Q71" s="120">
        <f>$I71      +$K71      +$M71      +$O71</f>
        <v>32575999</v>
      </c>
      <c r="R71" s="59">
        <f>IF(($L71      =0),0,((($N71      -$L71      )/$L71      )*100))</f>
        <v>-25.276130682478779</v>
      </c>
      <c r="S71" s="60">
        <f>IF(($M71      =0),0,((($O71      -$M71      )/$M71      )*100))</f>
        <v>-27.590120842273429</v>
      </c>
      <c r="T71" s="59">
        <f>IF(($E71      =0),0,(($P71      /$E71      )*100))</f>
        <v>100</v>
      </c>
      <c r="U71" s="61">
        <f>IF(($E71      =0),0,(($Q71      /$E71      )*100))</f>
        <v>99.999996930255406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32576000</v>
      </c>
      <c r="C73" s="127">
        <f>SUM(C71:C72)</f>
        <v>0</v>
      </c>
      <c r="D73" s="127"/>
      <c r="E73" s="127">
        <f>$B73      +$C73      +$D73</f>
        <v>32576000</v>
      </c>
      <c r="F73" s="128">
        <f t="shared" ref="F73:O73" si="44">SUM(F71:F72)</f>
        <v>32576000</v>
      </c>
      <c r="G73" s="129">
        <f t="shared" si="44"/>
        <v>32576000</v>
      </c>
      <c r="H73" s="128">
        <f t="shared" si="44"/>
        <v>8120000</v>
      </c>
      <c r="I73" s="129">
        <f t="shared" si="44"/>
        <v>8997778</v>
      </c>
      <c r="J73" s="128">
        <f t="shared" si="44"/>
        <v>9428000</v>
      </c>
      <c r="K73" s="129">
        <f t="shared" si="44"/>
        <v>9656856</v>
      </c>
      <c r="L73" s="128">
        <f t="shared" si="44"/>
        <v>8601000</v>
      </c>
      <c r="M73" s="129">
        <f t="shared" si="44"/>
        <v>8074575</v>
      </c>
      <c r="N73" s="128">
        <f t="shared" si="44"/>
        <v>6427000</v>
      </c>
      <c r="O73" s="129">
        <f t="shared" si="44"/>
        <v>5846790</v>
      </c>
      <c r="P73" s="128">
        <f>$H73      +$J73      +$L73      +$N73</f>
        <v>32576000</v>
      </c>
      <c r="Q73" s="129">
        <f>$I73      +$K73      +$M73      +$O73</f>
        <v>32575999</v>
      </c>
      <c r="R73" s="68">
        <f>IF(($L73      =0),0,((($N73      -$L73      )/$L73      )*100))</f>
        <v>-25.276130682478779</v>
      </c>
      <c r="S73" s="69">
        <f>IF(($M73      =0),0,((($O73      -$M73      )/$M73      )*100))</f>
        <v>-27.590120842273429</v>
      </c>
      <c r="T73" s="68">
        <f>IF(($E71      =0),0,(($P71      /$E71      )*100))</f>
        <v>100</v>
      </c>
      <c r="U73" s="70">
        <f>IF($E71   =0,0,($Q71   /$E71 )*100)</f>
        <v>99.999996930255406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32576000</v>
      </c>
      <c r="C74" s="130">
        <f>SUM(C71:C72)</f>
        <v>0</v>
      </c>
      <c r="D74" s="130"/>
      <c r="E74" s="130">
        <f>$B74      +$C74      +$D74</f>
        <v>32576000</v>
      </c>
      <c r="F74" s="131">
        <f t="shared" ref="F74:O74" si="45">SUM(F71:F72)</f>
        <v>32576000</v>
      </c>
      <c r="G74" s="132">
        <f t="shared" si="45"/>
        <v>32576000</v>
      </c>
      <c r="H74" s="131">
        <f t="shared" si="45"/>
        <v>8120000</v>
      </c>
      <c r="I74" s="132">
        <f t="shared" si="45"/>
        <v>8997778</v>
      </c>
      <c r="J74" s="131">
        <f t="shared" si="45"/>
        <v>9428000</v>
      </c>
      <c r="K74" s="132">
        <f t="shared" si="45"/>
        <v>9656856</v>
      </c>
      <c r="L74" s="131">
        <f t="shared" si="45"/>
        <v>8601000</v>
      </c>
      <c r="M74" s="132">
        <f t="shared" si="45"/>
        <v>8074575</v>
      </c>
      <c r="N74" s="131">
        <f t="shared" si="45"/>
        <v>6427000</v>
      </c>
      <c r="O74" s="132">
        <f t="shared" si="45"/>
        <v>5846790</v>
      </c>
      <c r="P74" s="131">
        <f>$H74      +$J74      +$L74      +$N74</f>
        <v>32576000</v>
      </c>
      <c r="Q74" s="132">
        <f>$I74      +$K74      +$M74      +$O74</f>
        <v>32575999</v>
      </c>
      <c r="R74" s="72">
        <f>IF(($L74      =0),0,((($N74      -$L74      )/$L74      )*100))</f>
        <v>-25.276130682478779</v>
      </c>
      <c r="S74" s="73">
        <f>IF(($M74      =0),0,((($O74      -$M74      )/$M74      )*100))</f>
        <v>-27.590120842273429</v>
      </c>
      <c r="T74" s="72">
        <f>IF(($E71      =0),0,(($P71      /$E71      )*100))</f>
        <v>100</v>
      </c>
      <c r="U74" s="76">
        <f>IF($E71   =0,0,($Q71   /$E71 )*100)</f>
        <v>99.999996930255406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52271000</v>
      </c>
      <c r="C75" s="130">
        <f>SUM(C9:C16,C19:C25,C28:C31,C34,C37:C41,C44:C54,C57:C60,C63:C67,C71:C72)</f>
        <v>-153000</v>
      </c>
      <c r="D75" s="130"/>
      <c r="E75" s="130">
        <f>$B75      +$C75      +$D75</f>
        <v>52118000</v>
      </c>
      <c r="F75" s="131">
        <f t="shared" ref="F75:O75" si="46">SUM(F9:F16,F19:F25,F28:F31,F34,F37:F41,F44:F54,F57:F60,F63:F67,F71:F72)</f>
        <v>52271000</v>
      </c>
      <c r="G75" s="132">
        <f t="shared" si="46"/>
        <v>51209000</v>
      </c>
      <c r="H75" s="131">
        <f t="shared" si="46"/>
        <v>15843000</v>
      </c>
      <c r="I75" s="132">
        <f t="shared" si="46"/>
        <v>17379874</v>
      </c>
      <c r="J75" s="131">
        <f t="shared" si="46"/>
        <v>12239000</v>
      </c>
      <c r="K75" s="132">
        <f t="shared" si="46"/>
        <v>1105468</v>
      </c>
      <c r="L75" s="131">
        <f t="shared" si="46"/>
        <v>12340000</v>
      </c>
      <c r="M75" s="132">
        <f t="shared" si="46"/>
        <v>23692768</v>
      </c>
      <c r="N75" s="131">
        <f t="shared" si="46"/>
        <v>8798000</v>
      </c>
      <c r="O75" s="132">
        <f t="shared" si="46"/>
        <v>9030891</v>
      </c>
      <c r="P75" s="131">
        <f>$H75      +$J75      +$L75      +$N75</f>
        <v>49220000</v>
      </c>
      <c r="Q75" s="132">
        <f>$I75      +$K75      +$M75      +$O75</f>
        <v>51209001</v>
      </c>
      <c r="R75" s="72">
        <f>IF(($L75      =0),0,((($N75      -$L75      )/$L75      )*100))</f>
        <v>-28.703403565640194</v>
      </c>
      <c r="S75" s="73">
        <f>IF(($M75      =0),0,((($O75      -$M75      )/$M75      )*100))</f>
        <v>-61.883343474261856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96.115917123943063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100.00000195278173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T32jmun7tEjVpADvLJCeFS5PJAUFmiyly9wLRthKtGD7J49W+n9EN+NbeCWj9XtrJWln8k9rrdwVECzM3xbjFQ==" saltValue="b2T3A/5o+ywvNTy6COm7N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902000</v>
      </c>
      <c r="I10" s="120">
        <v>902130</v>
      </c>
      <c r="J10" s="119">
        <v>570000</v>
      </c>
      <c r="K10" s="120">
        <v>568972</v>
      </c>
      <c r="L10" s="119">
        <v>112000</v>
      </c>
      <c r="M10" s="120">
        <v>111803</v>
      </c>
      <c r="N10" s="119">
        <v>316000</v>
      </c>
      <c r="O10" s="120">
        <v>317095</v>
      </c>
      <c r="P10" s="119">
        <f t="shared" ref="P10:P17" si="1">$H10      +$J10      +$L10      +$N10</f>
        <v>1900000</v>
      </c>
      <c r="Q10" s="120">
        <f t="shared" ref="Q10:Q17" si="2">$I10      +$K10      +$M10      +$O10</f>
        <v>1900000</v>
      </c>
      <c r="R10" s="59">
        <f t="shared" ref="R10:R17" si="3">IF(($L10      =0),0,((($N10      -$L10      )/$L10      )*100))</f>
        <v>182.14285714285714</v>
      </c>
      <c r="S10" s="60">
        <f t="shared" ref="S10:S17" si="4">IF(($M10      =0),0,((($O10      -$M10      )/$M10      )*100))</f>
        <v>183.61940198384659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902000</v>
      </c>
      <c r="I17" s="123">
        <f t="shared" si="7"/>
        <v>902130</v>
      </c>
      <c r="J17" s="122">
        <f t="shared" si="7"/>
        <v>570000</v>
      </c>
      <c r="K17" s="123">
        <f t="shared" si="7"/>
        <v>568972</v>
      </c>
      <c r="L17" s="122">
        <f t="shared" si="7"/>
        <v>112000</v>
      </c>
      <c r="M17" s="123">
        <f t="shared" si="7"/>
        <v>111803</v>
      </c>
      <c r="N17" s="122">
        <f t="shared" si="7"/>
        <v>316000</v>
      </c>
      <c r="O17" s="123">
        <f t="shared" si="7"/>
        <v>317095</v>
      </c>
      <c r="P17" s="122">
        <f t="shared" si="1"/>
        <v>1900000</v>
      </c>
      <c r="Q17" s="123">
        <f t="shared" si="2"/>
        <v>1900000</v>
      </c>
      <c r="R17" s="63">
        <f t="shared" si="3"/>
        <v>182.14285714285714</v>
      </c>
      <c r="S17" s="64">
        <f t="shared" si="4"/>
        <v>183.61940198384659</v>
      </c>
      <c r="T17" s="63">
        <f>IF((SUM($E9:$E14))=0,0,(P17/(SUM($E9:$E14))*100))</f>
        <v>100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2812000</v>
      </c>
      <c r="C34" s="118"/>
      <c r="D34" s="118"/>
      <c r="E34" s="118">
        <f>$B34      +$C34      +$D34</f>
        <v>2812000</v>
      </c>
      <c r="F34" s="119">
        <v>2812000</v>
      </c>
      <c r="G34" s="120">
        <v>2812000</v>
      </c>
      <c r="H34" s="119">
        <v>703000</v>
      </c>
      <c r="I34" s="120">
        <v>703000</v>
      </c>
      <c r="J34" s="119">
        <v>249000</v>
      </c>
      <c r="K34" s="120">
        <v>1265000</v>
      </c>
      <c r="L34" s="119"/>
      <c r="M34" s="120">
        <v>844000</v>
      </c>
      <c r="N34" s="119"/>
      <c r="O34" s="120"/>
      <c r="P34" s="119">
        <f>$H34      +$J34      +$L34      +$N34</f>
        <v>952000</v>
      </c>
      <c r="Q34" s="120">
        <f>$I34      +$K34      +$M34      +$O34</f>
        <v>2812000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33.854907539118066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2812000</v>
      </c>
      <c r="C35" s="121">
        <f>C34</f>
        <v>0</v>
      </c>
      <c r="D35" s="121"/>
      <c r="E35" s="121">
        <f>$B35      +$C35      +$D35</f>
        <v>2812000</v>
      </c>
      <c r="F35" s="122">
        <f t="shared" ref="F35:O35" si="17">F34</f>
        <v>2812000</v>
      </c>
      <c r="G35" s="123">
        <f t="shared" si="17"/>
        <v>2812000</v>
      </c>
      <c r="H35" s="122">
        <f t="shared" si="17"/>
        <v>703000</v>
      </c>
      <c r="I35" s="123">
        <f t="shared" si="17"/>
        <v>703000</v>
      </c>
      <c r="J35" s="122">
        <f t="shared" si="17"/>
        <v>249000</v>
      </c>
      <c r="K35" s="123">
        <f t="shared" si="17"/>
        <v>1265000</v>
      </c>
      <c r="L35" s="122">
        <f t="shared" si="17"/>
        <v>0</v>
      </c>
      <c r="M35" s="123">
        <f t="shared" si="17"/>
        <v>844000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952000</v>
      </c>
      <c r="Q35" s="123">
        <f>$I35      +$K35      +$M35      +$O35</f>
        <v>2812000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33.854907539118066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4828000</v>
      </c>
      <c r="C38" s="118">
        <v>-590000</v>
      </c>
      <c r="D38" s="118"/>
      <c r="E38" s="118">
        <f t="shared" si="18"/>
        <v>4238000</v>
      </c>
      <c r="F38" s="119">
        <v>4828000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4828000</v>
      </c>
      <c r="C42" s="121">
        <f>SUM(C37:C41)</f>
        <v>-590000</v>
      </c>
      <c r="D42" s="121"/>
      <c r="E42" s="121">
        <f t="shared" si="18"/>
        <v>4238000</v>
      </c>
      <c r="F42" s="122">
        <f t="shared" ref="F42:O42" si="25">SUM(F37:F41)</f>
        <v>4828000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9540000</v>
      </c>
      <c r="C69" s="130">
        <f>SUM(C9:C16,C19:C25,C28:C31,C34,C37:C41,C44:C54,C57:C60,C63:C67)</f>
        <v>-590000</v>
      </c>
      <c r="D69" s="130"/>
      <c r="E69" s="130">
        <f t="shared" si="35"/>
        <v>8950000</v>
      </c>
      <c r="F69" s="131">
        <f t="shared" ref="F69:O69" si="43">SUM(F9:F16,F19:F25,F28:F31,F34,F37:F41,F44:F54,F57:F60,F63:F67)</f>
        <v>9540000</v>
      </c>
      <c r="G69" s="132">
        <f t="shared" si="43"/>
        <v>4712000</v>
      </c>
      <c r="H69" s="131">
        <f t="shared" si="43"/>
        <v>1605000</v>
      </c>
      <c r="I69" s="132">
        <f t="shared" si="43"/>
        <v>1605130</v>
      </c>
      <c r="J69" s="131">
        <f t="shared" si="43"/>
        <v>819000</v>
      </c>
      <c r="K69" s="132">
        <f t="shared" si="43"/>
        <v>1833972</v>
      </c>
      <c r="L69" s="131">
        <f t="shared" si="43"/>
        <v>112000</v>
      </c>
      <c r="M69" s="132">
        <f t="shared" si="43"/>
        <v>955803</v>
      </c>
      <c r="N69" s="131">
        <f t="shared" si="43"/>
        <v>316000</v>
      </c>
      <c r="O69" s="132">
        <f t="shared" si="43"/>
        <v>317095</v>
      </c>
      <c r="P69" s="131">
        <f t="shared" si="36"/>
        <v>2852000</v>
      </c>
      <c r="Q69" s="132">
        <f t="shared" si="37"/>
        <v>4712000</v>
      </c>
      <c r="R69" s="72">
        <f t="shared" si="38"/>
        <v>182.14285714285714</v>
      </c>
      <c r="S69" s="73">
        <f t="shared" si="39"/>
        <v>-66.824230516120991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60.526315789473685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53278000</v>
      </c>
      <c r="C71" s="118"/>
      <c r="D71" s="118"/>
      <c r="E71" s="118">
        <f>$B71      +$C71      +$D71</f>
        <v>53278000</v>
      </c>
      <c r="F71" s="119">
        <v>53278000</v>
      </c>
      <c r="G71" s="120">
        <v>53278000</v>
      </c>
      <c r="H71" s="119">
        <v>18191000</v>
      </c>
      <c r="I71" s="120">
        <v>23451992</v>
      </c>
      <c r="J71" s="119">
        <v>22292000</v>
      </c>
      <c r="K71" s="120">
        <v>18699461</v>
      </c>
      <c r="L71" s="119">
        <v>12795000</v>
      </c>
      <c r="M71" s="120">
        <v>6868880</v>
      </c>
      <c r="N71" s="119"/>
      <c r="O71" s="120">
        <v>11032010</v>
      </c>
      <c r="P71" s="119">
        <f>$H71      +$J71      +$L71      +$N71</f>
        <v>53278000</v>
      </c>
      <c r="Q71" s="120">
        <f>$I71      +$K71      +$M71      +$O71</f>
        <v>60052343</v>
      </c>
      <c r="R71" s="59">
        <f>IF(($L71      =0),0,((($N71      -$L71      )/$L71      )*100))</f>
        <v>-100</v>
      </c>
      <c r="S71" s="60">
        <f>IF(($M71      =0),0,((($O71      -$M71      )/$M71      )*100))</f>
        <v>60.608570829596673</v>
      </c>
      <c r="T71" s="59">
        <f>IF(($E71      =0),0,(($P71      /$E71      )*100))</f>
        <v>100</v>
      </c>
      <c r="U71" s="61">
        <f>IF(($E71      =0),0,(($Q71      /$E71      )*100))</f>
        <v>112.71508502571417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53278000</v>
      </c>
      <c r="C73" s="127">
        <f>SUM(C71:C72)</f>
        <v>0</v>
      </c>
      <c r="D73" s="127"/>
      <c r="E73" s="127">
        <f>$B73      +$C73      +$D73</f>
        <v>53278000</v>
      </c>
      <c r="F73" s="128">
        <f t="shared" ref="F73:O73" si="44">SUM(F71:F72)</f>
        <v>53278000</v>
      </c>
      <c r="G73" s="129">
        <f t="shared" si="44"/>
        <v>53278000</v>
      </c>
      <c r="H73" s="128">
        <f t="shared" si="44"/>
        <v>18191000</v>
      </c>
      <c r="I73" s="129">
        <f t="shared" si="44"/>
        <v>23451992</v>
      </c>
      <c r="J73" s="128">
        <f t="shared" si="44"/>
        <v>22292000</v>
      </c>
      <c r="K73" s="129">
        <f t="shared" si="44"/>
        <v>18699461</v>
      </c>
      <c r="L73" s="128">
        <f t="shared" si="44"/>
        <v>12795000</v>
      </c>
      <c r="M73" s="129">
        <f t="shared" si="44"/>
        <v>6868880</v>
      </c>
      <c r="N73" s="128">
        <f t="shared" si="44"/>
        <v>0</v>
      </c>
      <c r="O73" s="129">
        <f t="shared" si="44"/>
        <v>11032010</v>
      </c>
      <c r="P73" s="128">
        <f>$H73      +$J73      +$L73      +$N73</f>
        <v>53278000</v>
      </c>
      <c r="Q73" s="129">
        <f>$I73      +$K73      +$M73      +$O73</f>
        <v>60052343</v>
      </c>
      <c r="R73" s="68">
        <f>IF(($L73      =0),0,((($N73      -$L73      )/$L73      )*100))</f>
        <v>-100</v>
      </c>
      <c r="S73" s="69">
        <f>IF(($M73      =0),0,((($O73      -$M73      )/$M73      )*100))</f>
        <v>60.608570829596673</v>
      </c>
      <c r="T73" s="68">
        <f>IF(($E71      =0),0,(($P71      /$E71      )*100))</f>
        <v>100</v>
      </c>
      <c r="U73" s="70">
        <f>IF($E71   =0,0,($Q71   /$E71 )*100)</f>
        <v>112.71508502571417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53278000</v>
      </c>
      <c r="C74" s="130">
        <f>SUM(C71:C72)</f>
        <v>0</v>
      </c>
      <c r="D74" s="130"/>
      <c r="E74" s="130">
        <f>$B74      +$C74      +$D74</f>
        <v>53278000</v>
      </c>
      <c r="F74" s="131">
        <f t="shared" ref="F74:O74" si="45">SUM(F71:F72)</f>
        <v>53278000</v>
      </c>
      <c r="G74" s="132">
        <f t="shared" si="45"/>
        <v>53278000</v>
      </c>
      <c r="H74" s="131">
        <f t="shared" si="45"/>
        <v>18191000</v>
      </c>
      <c r="I74" s="132">
        <f t="shared" si="45"/>
        <v>23451992</v>
      </c>
      <c r="J74" s="131">
        <f t="shared" si="45"/>
        <v>22292000</v>
      </c>
      <c r="K74" s="132">
        <f t="shared" si="45"/>
        <v>18699461</v>
      </c>
      <c r="L74" s="131">
        <f t="shared" si="45"/>
        <v>12795000</v>
      </c>
      <c r="M74" s="132">
        <f t="shared" si="45"/>
        <v>6868880</v>
      </c>
      <c r="N74" s="131">
        <f t="shared" si="45"/>
        <v>0</v>
      </c>
      <c r="O74" s="132">
        <f t="shared" si="45"/>
        <v>11032010</v>
      </c>
      <c r="P74" s="131">
        <f>$H74      +$J74      +$L74      +$N74</f>
        <v>53278000</v>
      </c>
      <c r="Q74" s="132">
        <f>$I74      +$K74      +$M74      +$O74</f>
        <v>60052343</v>
      </c>
      <c r="R74" s="72">
        <f>IF(($L74      =0),0,((($N74      -$L74      )/$L74      )*100))</f>
        <v>-100</v>
      </c>
      <c r="S74" s="73">
        <f>IF(($M74      =0),0,((($O74      -$M74      )/$M74      )*100))</f>
        <v>60.608570829596673</v>
      </c>
      <c r="T74" s="72">
        <f>IF(($E71      =0),0,(($P71      /$E71      )*100))</f>
        <v>100</v>
      </c>
      <c r="U74" s="76">
        <f>IF($E71   =0,0,($Q71   /$E71 )*100)</f>
        <v>112.71508502571417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62818000</v>
      </c>
      <c r="C75" s="130">
        <f>SUM(C9:C16,C19:C25,C28:C31,C34,C37:C41,C44:C54,C57:C60,C63:C67,C71:C72)</f>
        <v>-590000</v>
      </c>
      <c r="D75" s="130"/>
      <c r="E75" s="130">
        <f>$B75      +$C75      +$D75</f>
        <v>62228000</v>
      </c>
      <c r="F75" s="131">
        <f t="shared" ref="F75:O75" si="46">SUM(F9:F16,F19:F25,F28:F31,F34,F37:F41,F44:F54,F57:F60,F63:F67,F71:F72)</f>
        <v>62818000</v>
      </c>
      <c r="G75" s="132">
        <f t="shared" si="46"/>
        <v>57990000</v>
      </c>
      <c r="H75" s="131">
        <f t="shared" si="46"/>
        <v>19796000</v>
      </c>
      <c r="I75" s="132">
        <f t="shared" si="46"/>
        <v>25057122</v>
      </c>
      <c r="J75" s="131">
        <f t="shared" si="46"/>
        <v>23111000</v>
      </c>
      <c r="K75" s="132">
        <f t="shared" si="46"/>
        <v>20533433</v>
      </c>
      <c r="L75" s="131">
        <f t="shared" si="46"/>
        <v>12907000</v>
      </c>
      <c r="M75" s="132">
        <f t="shared" si="46"/>
        <v>7824683</v>
      </c>
      <c r="N75" s="131">
        <f t="shared" si="46"/>
        <v>316000</v>
      </c>
      <c r="O75" s="132">
        <f t="shared" si="46"/>
        <v>11349105</v>
      </c>
      <c r="P75" s="131">
        <f>$H75      +$J75      +$L75      +$N75</f>
        <v>56130000</v>
      </c>
      <c r="Q75" s="132">
        <f>$I75      +$K75      +$M75      +$O75</f>
        <v>64764343</v>
      </c>
      <c r="R75" s="72">
        <f>IF(($L75      =0),0,((($N75      -$L75      )/$L75      )*100))</f>
        <v>-97.551716123034012</v>
      </c>
      <c r="S75" s="73">
        <f>IF(($M75      =0),0,((($O75      -$M75      )/$M75      )*100))</f>
        <v>45.042361460521782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96.792550439730988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111.68191584755994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FuM6YtSHq3Rg1ckDaochJHOzUjh+Lp4SKaH1R7U5j4G6jZaXBizK9XOVHYVfeHjQhW2dtNzjmK65hKrL9HZBsQ==" saltValue="gKHEzT94T5T2nmHeDGdrj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221000</v>
      </c>
      <c r="I10" s="120">
        <v>154229</v>
      </c>
      <c r="J10" s="119">
        <v>1088000</v>
      </c>
      <c r="K10" s="120">
        <v>1333992</v>
      </c>
      <c r="L10" s="119">
        <v>31000</v>
      </c>
      <c r="M10" s="120">
        <v>284362</v>
      </c>
      <c r="N10" s="119">
        <v>374000</v>
      </c>
      <c r="O10" s="120">
        <v>227417</v>
      </c>
      <c r="P10" s="119">
        <f t="shared" ref="P10:P17" si="1">$H10      +$J10      +$L10      +$N10</f>
        <v>1714000</v>
      </c>
      <c r="Q10" s="120">
        <f t="shared" ref="Q10:Q17" si="2">$I10      +$K10      +$M10      +$O10</f>
        <v>2000000</v>
      </c>
      <c r="R10" s="59">
        <f t="shared" ref="R10:R17" si="3">IF(($L10      =0),0,((($N10      -$L10      )/$L10      )*100))</f>
        <v>1106.4516129032259</v>
      </c>
      <c r="S10" s="60">
        <f t="shared" ref="S10:S17" si="4">IF(($M10      =0),0,((($O10      -$M10      )/$M10      )*100))</f>
        <v>-20.025530837453669</v>
      </c>
      <c r="T10" s="59">
        <f t="shared" ref="T10:T17" si="5">IF(($E10      =0),0,(($P10      /$E10      )*100))</f>
        <v>85.7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221000</v>
      </c>
      <c r="I17" s="123">
        <f t="shared" si="7"/>
        <v>154229</v>
      </c>
      <c r="J17" s="122">
        <f t="shared" si="7"/>
        <v>1088000</v>
      </c>
      <c r="K17" s="123">
        <f t="shared" si="7"/>
        <v>1333992</v>
      </c>
      <c r="L17" s="122">
        <f t="shared" si="7"/>
        <v>31000</v>
      </c>
      <c r="M17" s="123">
        <f t="shared" si="7"/>
        <v>284362</v>
      </c>
      <c r="N17" s="122">
        <f t="shared" si="7"/>
        <v>374000</v>
      </c>
      <c r="O17" s="123">
        <f t="shared" si="7"/>
        <v>227417</v>
      </c>
      <c r="P17" s="122">
        <f t="shared" si="1"/>
        <v>1714000</v>
      </c>
      <c r="Q17" s="123">
        <f t="shared" si="2"/>
        <v>2000000</v>
      </c>
      <c r="R17" s="63">
        <f t="shared" si="3"/>
        <v>1106.4516129032259</v>
      </c>
      <c r="S17" s="64">
        <f t="shared" si="4"/>
        <v>-20.025530837453669</v>
      </c>
      <c r="T17" s="63">
        <f>IF((SUM($E9:$E14))=0,0,(P17/(SUM($E9:$E14))*100))</f>
        <v>85.7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2135000</v>
      </c>
      <c r="C34" s="118"/>
      <c r="D34" s="118"/>
      <c r="E34" s="118">
        <f>$B34      +$C34      +$D34</f>
        <v>2135000</v>
      </c>
      <c r="F34" s="119">
        <v>2135000</v>
      </c>
      <c r="G34" s="120">
        <v>2135000</v>
      </c>
      <c r="H34" s="119">
        <v>534000</v>
      </c>
      <c r="I34" s="120">
        <v>296186</v>
      </c>
      <c r="J34" s="119">
        <v>262000</v>
      </c>
      <c r="K34" s="120">
        <v>1198814</v>
      </c>
      <c r="L34" s="119">
        <v>444000</v>
      </c>
      <c r="M34" s="120">
        <v>640000</v>
      </c>
      <c r="N34" s="119"/>
      <c r="O34" s="120"/>
      <c r="P34" s="119">
        <f>$H34      +$J34      +$L34      +$N34</f>
        <v>1240000</v>
      </c>
      <c r="Q34" s="120">
        <f>$I34      +$K34      +$M34      +$O34</f>
        <v>2135000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58.079625292740047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2135000</v>
      </c>
      <c r="C35" s="121">
        <f>C34</f>
        <v>0</v>
      </c>
      <c r="D35" s="121"/>
      <c r="E35" s="121">
        <f>$B35      +$C35      +$D35</f>
        <v>2135000</v>
      </c>
      <c r="F35" s="122">
        <f t="shared" ref="F35:O35" si="17">F34</f>
        <v>2135000</v>
      </c>
      <c r="G35" s="123">
        <f t="shared" si="17"/>
        <v>2135000</v>
      </c>
      <c r="H35" s="122">
        <f t="shared" si="17"/>
        <v>534000</v>
      </c>
      <c r="I35" s="123">
        <f t="shared" si="17"/>
        <v>296186</v>
      </c>
      <c r="J35" s="122">
        <f t="shared" si="17"/>
        <v>262000</v>
      </c>
      <c r="K35" s="123">
        <f t="shared" si="17"/>
        <v>1198814</v>
      </c>
      <c r="L35" s="122">
        <f t="shared" si="17"/>
        <v>444000</v>
      </c>
      <c r="M35" s="123">
        <f t="shared" si="17"/>
        <v>640000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1240000</v>
      </c>
      <c r="Q35" s="123">
        <f>$I35      +$K35      +$M35      +$O35</f>
        <v>2135000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58.079625292740047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1438000</v>
      </c>
      <c r="C38" s="118">
        <v>-12000</v>
      </c>
      <c r="D38" s="118"/>
      <c r="E38" s="118">
        <f t="shared" si="18"/>
        <v>1426000</v>
      </c>
      <c r="F38" s="119">
        <v>1438000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1438000</v>
      </c>
      <c r="C42" s="121">
        <f>SUM(C37:C41)</f>
        <v>-12000</v>
      </c>
      <c r="D42" s="121"/>
      <c r="E42" s="121">
        <f t="shared" si="18"/>
        <v>1426000</v>
      </c>
      <c r="F42" s="122">
        <f t="shared" ref="F42:O42" si="25">SUM(F37:F41)</f>
        <v>1438000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5573000</v>
      </c>
      <c r="C69" s="130">
        <f>SUM(C9:C16,C19:C25,C28:C31,C34,C37:C41,C44:C54,C57:C60,C63:C67)</f>
        <v>-12000</v>
      </c>
      <c r="D69" s="130"/>
      <c r="E69" s="130">
        <f t="shared" si="35"/>
        <v>5561000</v>
      </c>
      <c r="F69" s="131">
        <f t="shared" ref="F69:O69" si="43">SUM(F9:F16,F19:F25,F28:F31,F34,F37:F41,F44:F54,F57:F60,F63:F67)</f>
        <v>5573000</v>
      </c>
      <c r="G69" s="132">
        <f t="shared" si="43"/>
        <v>4135000</v>
      </c>
      <c r="H69" s="131">
        <f t="shared" si="43"/>
        <v>755000</v>
      </c>
      <c r="I69" s="132">
        <f t="shared" si="43"/>
        <v>450415</v>
      </c>
      <c r="J69" s="131">
        <f t="shared" si="43"/>
        <v>1350000</v>
      </c>
      <c r="K69" s="132">
        <f t="shared" si="43"/>
        <v>2532806</v>
      </c>
      <c r="L69" s="131">
        <f t="shared" si="43"/>
        <v>475000</v>
      </c>
      <c r="M69" s="132">
        <f t="shared" si="43"/>
        <v>924362</v>
      </c>
      <c r="N69" s="131">
        <f t="shared" si="43"/>
        <v>374000</v>
      </c>
      <c r="O69" s="132">
        <f t="shared" si="43"/>
        <v>227417</v>
      </c>
      <c r="P69" s="131">
        <f t="shared" si="36"/>
        <v>2954000</v>
      </c>
      <c r="Q69" s="132">
        <f t="shared" si="37"/>
        <v>4135000</v>
      </c>
      <c r="R69" s="72">
        <f t="shared" si="38"/>
        <v>-21.263157894736842</v>
      </c>
      <c r="S69" s="73">
        <f t="shared" si="39"/>
        <v>-75.397409240102903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71.438935912938334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38868000</v>
      </c>
      <c r="C71" s="118"/>
      <c r="D71" s="118"/>
      <c r="E71" s="118">
        <f>$B71      +$C71      +$D71</f>
        <v>38868000</v>
      </c>
      <c r="F71" s="119">
        <v>38868000</v>
      </c>
      <c r="G71" s="120">
        <v>38868000</v>
      </c>
      <c r="H71" s="119">
        <v>7803000</v>
      </c>
      <c r="I71" s="120">
        <v>4811566</v>
      </c>
      <c r="J71" s="119">
        <v>11789000</v>
      </c>
      <c r="K71" s="120">
        <v>11145322</v>
      </c>
      <c r="L71" s="119">
        <v>5358000</v>
      </c>
      <c r="M71" s="120">
        <v>7576353</v>
      </c>
      <c r="N71" s="119">
        <v>13918000</v>
      </c>
      <c r="O71" s="120">
        <v>15734759</v>
      </c>
      <c r="P71" s="119">
        <f>$H71      +$J71      +$L71      +$N71</f>
        <v>38868000</v>
      </c>
      <c r="Q71" s="120">
        <f>$I71      +$K71      +$M71      +$O71</f>
        <v>39268000</v>
      </c>
      <c r="R71" s="59">
        <f>IF(($L71      =0),0,((($N71      -$L71      )/$L71      )*100))</f>
        <v>159.76110488988428</v>
      </c>
      <c r="S71" s="60">
        <f>IF(($M71      =0),0,((($O71      -$M71      )/$M71      )*100))</f>
        <v>107.68249578656115</v>
      </c>
      <c r="T71" s="59">
        <f>IF(($E71      =0),0,(($P71      /$E71      )*100))</f>
        <v>100</v>
      </c>
      <c r="U71" s="61">
        <f>IF(($E71      =0),0,(($Q71      /$E71      )*100))</f>
        <v>101.02912421529278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38868000</v>
      </c>
      <c r="C73" s="127">
        <f>SUM(C71:C72)</f>
        <v>0</v>
      </c>
      <c r="D73" s="127"/>
      <c r="E73" s="127">
        <f>$B73      +$C73      +$D73</f>
        <v>38868000</v>
      </c>
      <c r="F73" s="128">
        <f t="shared" ref="F73:O73" si="44">SUM(F71:F72)</f>
        <v>38868000</v>
      </c>
      <c r="G73" s="129">
        <f t="shared" si="44"/>
        <v>38868000</v>
      </c>
      <c r="H73" s="128">
        <f t="shared" si="44"/>
        <v>7803000</v>
      </c>
      <c r="I73" s="129">
        <f t="shared" si="44"/>
        <v>4811566</v>
      </c>
      <c r="J73" s="128">
        <f t="shared" si="44"/>
        <v>11789000</v>
      </c>
      <c r="K73" s="129">
        <f t="shared" si="44"/>
        <v>11145322</v>
      </c>
      <c r="L73" s="128">
        <f t="shared" si="44"/>
        <v>5358000</v>
      </c>
      <c r="M73" s="129">
        <f t="shared" si="44"/>
        <v>7576353</v>
      </c>
      <c r="N73" s="128">
        <f t="shared" si="44"/>
        <v>13918000</v>
      </c>
      <c r="O73" s="129">
        <f t="shared" si="44"/>
        <v>15734759</v>
      </c>
      <c r="P73" s="128">
        <f>$H73      +$J73      +$L73      +$N73</f>
        <v>38868000</v>
      </c>
      <c r="Q73" s="129">
        <f>$I73      +$K73      +$M73      +$O73</f>
        <v>39268000</v>
      </c>
      <c r="R73" s="68">
        <f>IF(($L73      =0),0,((($N73      -$L73      )/$L73      )*100))</f>
        <v>159.76110488988428</v>
      </c>
      <c r="S73" s="69">
        <f>IF(($M73      =0),0,((($O73      -$M73      )/$M73      )*100))</f>
        <v>107.68249578656115</v>
      </c>
      <c r="T73" s="68">
        <f>IF(($E71      =0),0,(($P71      /$E71      )*100))</f>
        <v>100</v>
      </c>
      <c r="U73" s="70">
        <f>IF($E71   =0,0,($Q71   /$E71 )*100)</f>
        <v>101.02912421529278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38868000</v>
      </c>
      <c r="C74" s="130">
        <f>SUM(C71:C72)</f>
        <v>0</v>
      </c>
      <c r="D74" s="130"/>
      <c r="E74" s="130">
        <f>$B74      +$C74      +$D74</f>
        <v>38868000</v>
      </c>
      <c r="F74" s="131">
        <f t="shared" ref="F74:O74" si="45">SUM(F71:F72)</f>
        <v>38868000</v>
      </c>
      <c r="G74" s="132">
        <f t="shared" si="45"/>
        <v>38868000</v>
      </c>
      <c r="H74" s="131">
        <f t="shared" si="45"/>
        <v>7803000</v>
      </c>
      <c r="I74" s="132">
        <f t="shared" si="45"/>
        <v>4811566</v>
      </c>
      <c r="J74" s="131">
        <f t="shared" si="45"/>
        <v>11789000</v>
      </c>
      <c r="K74" s="132">
        <f t="shared" si="45"/>
        <v>11145322</v>
      </c>
      <c r="L74" s="131">
        <f t="shared" si="45"/>
        <v>5358000</v>
      </c>
      <c r="M74" s="132">
        <f t="shared" si="45"/>
        <v>7576353</v>
      </c>
      <c r="N74" s="131">
        <f t="shared" si="45"/>
        <v>13918000</v>
      </c>
      <c r="O74" s="132">
        <f t="shared" si="45"/>
        <v>15734759</v>
      </c>
      <c r="P74" s="131">
        <f>$H74      +$J74      +$L74      +$N74</f>
        <v>38868000</v>
      </c>
      <c r="Q74" s="132">
        <f>$I74      +$K74      +$M74      +$O74</f>
        <v>39268000</v>
      </c>
      <c r="R74" s="72">
        <f>IF(($L74      =0),0,((($N74      -$L74      )/$L74      )*100))</f>
        <v>159.76110488988428</v>
      </c>
      <c r="S74" s="73">
        <f>IF(($M74      =0),0,((($O74      -$M74      )/$M74      )*100))</f>
        <v>107.68249578656115</v>
      </c>
      <c r="T74" s="72">
        <f>IF(($E71      =0),0,(($P71      /$E71      )*100))</f>
        <v>100</v>
      </c>
      <c r="U74" s="76">
        <f>IF($E71   =0,0,($Q71   /$E71 )*100)</f>
        <v>101.02912421529278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44441000</v>
      </c>
      <c r="C75" s="130">
        <f>SUM(C9:C16,C19:C25,C28:C31,C34,C37:C41,C44:C54,C57:C60,C63:C67,C71:C72)</f>
        <v>-12000</v>
      </c>
      <c r="D75" s="130"/>
      <c r="E75" s="130">
        <f>$B75      +$C75      +$D75</f>
        <v>44429000</v>
      </c>
      <c r="F75" s="131">
        <f t="shared" ref="F75:O75" si="46">SUM(F9:F16,F19:F25,F28:F31,F34,F37:F41,F44:F54,F57:F60,F63:F67,F71:F72)</f>
        <v>44441000</v>
      </c>
      <c r="G75" s="132">
        <f t="shared" si="46"/>
        <v>43003000</v>
      </c>
      <c r="H75" s="131">
        <f t="shared" si="46"/>
        <v>8558000</v>
      </c>
      <c r="I75" s="132">
        <f t="shared" si="46"/>
        <v>5261981</v>
      </c>
      <c r="J75" s="131">
        <f t="shared" si="46"/>
        <v>13139000</v>
      </c>
      <c r="K75" s="132">
        <f t="shared" si="46"/>
        <v>13678128</v>
      </c>
      <c r="L75" s="131">
        <f t="shared" si="46"/>
        <v>5833000</v>
      </c>
      <c r="M75" s="132">
        <f t="shared" si="46"/>
        <v>8500715</v>
      </c>
      <c r="N75" s="131">
        <f t="shared" si="46"/>
        <v>14292000</v>
      </c>
      <c r="O75" s="132">
        <f t="shared" si="46"/>
        <v>15962176</v>
      </c>
      <c r="P75" s="131">
        <f>$H75      +$J75      +$L75      +$N75</f>
        <v>41822000</v>
      </c>
      <c r="Q75" s="132">
        <f>$I75      +$K75      +$M75      +$O75</f>
        <v>43403000</v>
      </c>
      <c r="R75" s="72">
        <f>IF(($L75      =0),0,((($N75      -$L75      )/$L75      )*100))</f>
        <v>145.01971541230927</v>
      </c>
      <c r="S75" s="73">
        <f>IF(($M75      =0),0,((($O75      -$M75      )/$M75      )*100))</f>
        <v>87.774510732332516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97.253679975815643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100.9301676627212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f+2E/steNAml8yW1y4KQoOiqnunXhIViCfIYvZ235P2jMw27x5tvn8ELCdYtwVBlTYvI2Mpxk3PzqdF5wKqUjQ==" saltValue="0NRv8nkrJJDxfH3nXEjkG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167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1300000</v>
      </c>
      <c r="C10" s="118"/>
      <c r="D10" s="118"/>
      <c r="E10" s="118">
        <f t="shared" ref="E10:E17" si="0">$B10      +$C10      +$D10</f>
        <v>1300000</v>
      </c>
      <c r="F10" s="119">
        <v>1300000</v>
      </c>
      <c r="G10" s="120">
        <v>1300000</v>
      </c>
      <c r="H10" s="119">
        <v>94000</v>
      </c>
      <c r="I10" s="120">
        <v>175248</v>
      </c>
      <c r="J10" s="119">
        <v>132000</v>
      </c>
      <c r="K10" s="120">
        <v>131682</v>
      </c>
      <c r="L10" s="119">
        <v>178000</v>
      </c>
      <c r="M10" s="120">
        <v>129934</v>
      </c>
      <c r="N10" s="119">
        <v>455000</v>
      </c>
      <c r="O10" s="120">
        <v>863135</v>
      </c>
      <c r="P10" s="119">
        <f t="shared" ref="P10:P17" si="1">$H10      +$J10      +$L10      +$N10</f>
        <v>859000</v>
      </c>
      <c r="Q10" s="120">
        <f t="shared" ref="Q10:Q17" si="2">$I10      +$K10      +$M10      +$O10</f>
        <v>1299999</v>
      </c>
      <c r="R10" s="59">
        <f t="shared" ref="R10:R17" si="3">IF(($L10      =0),0,((($N10      -$L10      )/$L10      )*100))</f>
        <v>155.61797752808988</v>
      </c>
      <c r="S10" s="60">
        <f t="shared" ref="S10:S17" si="4">IF(($M10      =0),0,((($O10      -$M10      )/$M10      )*100))</f>
        <v>564.28725352871459</v>
      </c>
      <c r="T10" s="59">
        <f t="shared" ref="T10:T17" si="5">IF(($E10      =0),0,(($P10      /$E10      )*100))</f>
        <v>66.07692307692308</v>
      </c>
      <c r="U10" s="61">
        <f t="shared" ref="U10:U17" si="6">IF(($E10      =0),0,(($Q10      /$E10      )*100))</f>
        <v>99.999923076923082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1300000</v>
      </c>
      <c r="C17" s="121">
        <f>SUM(C9:C16)</f>
        <v>0</v>
      </c>
      <c r="D17" s="121"/>
      <c r="E17" s="121">
        <f t="shared" si="0"/>
        <v>1300000</v>
      </c>
      <c r="F17" s="122">
        <f t="shared" ref="F17:O17" si="7">SUM(F9:F16)</f>
        <v>1300000</v>
      </c>
      <c r="G17" s="123">
        <f t="shared" si="7"/>
        <v>1300000</v>
      </c>
      <c r="H17" s="122">
        <f t="shared" si="7"/>
        <v>94000</v>
      </c>
      <c r="I17" s="123">
        <f t="shared" si="7"/>
        <v>175248</v>
      </c>
      <c r="J17" s="122">
        <f t="shared" si="7"/>
        <v>132000</v>
      </c>
      <c r="K17" s="123">
        <f t="shared" si="7"/>
        <v>131682</v>
      </c>
      <c r="L17" s="122">
        <f t="shared" si="7"/>
        <v>178000</v>
      </c>
      <c r="M17" s="123">
        <f t="shared" si="7"/>
        <v>129934</v>
      </c>
      <c r="N17" s="122">
        <f t="shared" si="7"/>
        <v>455000</v>
      </c>
      <c r="O17" s="123">
        <f t="shared" si="7"/>
        <v>863135</v>
      </c>
      <c r="P17" s="122">
        <f t="shared" si="1"/>
        <v>859000</v>
      </c>
      <c r="Q17" s="123">
        <f t="shared" si="2"/>
        <v>1299999</v>
      </c>
      <c r="R17" s="63">
        <f t="shared" si="3"/>
        <v>155.61797752808988</v>
      </c>
      <c r="S17" s="64">
        <f t="shared" si="4"/>
        <v>564.28725352871459</v>
      </c>
      <c r="T17" s="63">
        <f>IF((SUM($E9:$E14))=0,0,(P17/(SUM($E9:$E14))*100))</f>
        <v>66.07692307692308</v>
      </c>
      <c r="U17" s="65">
        <f>IF((SUM($E9:$E14))=0,0,(Q17/(SUM($E9:$E14))*100))</f>
        <v>99.999923076923082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2610000</v>
      </c>
      <c r="C31" s="118"/>
      <c r="D31" s="118"/>
      <c r="E31" s="118">
        <f>$B31      +$C31      +$D31</f>
        <v>2610000</v>
      </c>
      <c r="F31" s="119">
        <v>2610000</v>
      </c>
      <c r="G31" s="120">
        <v>2610000</v>
      </c>
      <c r="H31" s="119">
        <v>953000</v>
      </c>
      <c r="I31" s="120"/>
      <c r="J31" s="119">
        <v>413000</v>
      </c>
      <c r="K31" s="120">
        <v>1366585</v>
      </c>
      <c r="L31" s="119">
        <v>713000</v>
      </c>
      <c r="M31" s="120">
        <v>713484</v>
      </c>
      <c r="N31" s="119">
        <v>530000</v>
      </c>
      <c r="O31" s="120">
        <v>529931</v>
      </c>
      <c r="P31" s="119">
        <f>$H31      +$J31      +$L31      +$N31</f>
        <v>2609000</v>
      </c>
      <c r="Q31" s="120">
        <f>$I31      +$K31      +$M31      +$O31</f>
        <v>2610000</v>
      </c>
      <c r="R31" s="59">
        <f>IF(($L31      =0),0,((($N31      -$L31      )/$L31      )*100))</f>
        <v>-25.666199158485277</v>
      </c>
      <c r="S31" s="60">
        <f>IF(($M31      =0),0,((($O31      -$M31      )/$M31      )*100))</f>
        <v>-25.726295193725434</v>
      </c>
      <c r="T31" s="59">
        <f>IF(($E31      =0),0,(($P31      /$E31      )*100))</f>
        <v>99.961685823754792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2610000</v>
      </c>
      <c r="C32" s="121">
        <f>SUM(C28:C31)</f>
        <v>0</v>
      </c>
      <c r="D32" s="121"/>
      <c r="E32" s="121">
        <f>$B32      +$C32      +$D32</f>
        <v>2610000</v>
      </c>
      <c r="F32" s="122">
        <f t="shared" ref="F32:O32" si="16">SUM(F28:F31)</f>
        <v>2610000</v>
      </c>
      <c r="G32" s="123">
        <f t="shared" si="16"/>
        <v>2610000</v>
      </c>
      <c r="H32" s="122">
        <f t="shared" si="16"/>
        <v>953000</v>
      </c>
      <c r="I32" s="123">
        <f t="shared" si="16"/>
        <v>0</v>
      </c>
      <c r="J32" s="122">
        <f t="shared" si="16"/>
        <v>413000</v>
      </c>
      <c r="K32" s="123">
        <f t="shared" si="16"/>
        <v>1366585</v>
      </c>
      <c r="L32" s="122">
        <f t="shared" si="16"/>
        <v>713000</v>
      </c>
      <c r="M32" s="123">
        <f t="shared" si="16"/>
        <v>713484</v>
      </c>
      <c r="N32" s="122">
        <f t="shared" si="16"/>
        <v>530000</v>
      </c>
      <c r="O32" s="123">
        <f t="shared" si="16"/>
        <v>529931</v>
      </c>
      <c r="P32" s="122">
        <f>$H32      +$J32      +$L32      +$N32</f>
        <v>2609000</v>
      </c>
      <c r="Q32" s="123">
        <f>$I32      +$K32      +$M32      +$O32</f>
        <v>2610000</v>
      </c>
      <c r="R32" s="63">
        <f>IF(($L32      =0),0,((($N32      -$L32      )/$L32      )*100))</f>
        <v>-25.666199158485277</v>
      </c>
      <c r="S32" s="64">
        <f>IF(($M32      =0),0,((($O32      -$M32      )/$M32      )*100))</f>
        <v>-25.726295193725434</v>
      </c>
      <c r="T32" s="63">
        <f>IF($E32   =0,0,($P32   /$E32   )*100)</f>
        <v>99.961685823754792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3660000</v>
      </c>
      <c r="C34" s="118"/>
      <c r="D34" s="118"/>
      <c r="E34" s="118">
        <f>$B34      +$C34      +$D34</f>
        <v>3660000</v>
      </c>
      <c r="F34" s="119">
        <v>3660000</v>
      </c>
      <c r="G34" s="120">
        <v>5307000</v>
      </c>
      <c r="H34" s="119">
        <v>915000</v>
      </c>
      <c r="I34" s="120">
        <v>915000</v>
      </c>
      <c r="J34" s="119">
        <v>1647000</v>
      </c>
      <c r="K34" s="120">
        <v>1647000</v>
      </c>
      <c r="L34" s="119"/>
      <c r="M34" s="120">
        <v>183000</v>
      </c>
      <c r="N34" s="119"/>
      <c r="O34" s="120">
        <v>915000</v>
      </c>
      <c r="P34" s="119">
        <f>$H34      +$J34      +$L34      +$N34</f>
        <v>2562000</v>
      </c>
      <c r="Q34" s="120">
        <f>$I34      +$K34      +$M34      +$O34</f>
        <v>3660000</v>
      </c>
      <c r="R34" s="59">
        <f>IF(($L34      =0),0,((($N34      -$L34      )/$L34      )*100))</f>
        <v>0</v>
      </c>
      <c r="S34" s="60">
        <f>IF(($M34      =0),0,((($O34      -$M34      )/$M34      )*100))</f>
        <v>400</v>
      </c>
      <c r="T34" s="59">
        <f>IF(($E34      =0),0,(($P34      /$E34      )*100))</f>
        <v>70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3660000</v>
      </c>
      <c r="C35" s="121">
        <f>C34</f>
        <v>0</v>
      </c>
      <c r="D35" s="121"/>
      <c r="E35" s="121">
        <f>$B35      +$C35      +$D35</f>
        <v>3660000</v>
      </c>
      <c r="F35" s="122">
        <f t="shared" ref="F35:O35" si="17">F34</f>
        <v>3660000</v>
      </c>
      <c r="G35" s="123">
        <f t="shared" si="17"/>
        <v>5307000</v>
      </c>
      <c r="H35" s="122">
        <f t="shared" si="17"/>
        <v>915000</v>
      </c>
      <c r="I35" s="123">
        <f t="shared" si="17"/>
        <v>915000</v>
      </c>
      <c r="J35" s="122">
        <f t="shared" si="17"/>
        <v>1647000</v>
      </c>
      <c r="K35" s="123">
        <f t="shared" si="17"/>
        <v>1647000</v>
      </c>
      <c r="L35" s="122">
        <f t="shared" si="17"/>
        <v>0</v>
      </c>
      <c r="M35" s="123">
        <f t="shared" si="17"/>
        <v>183000</v>
      </c>
      <c r="N35" s="122">
        <f t="shared" si="17"/>
        <v>0</v>
      </c>
      <c r="O35" s="123">
        <f t="shared" si="17"/>
        <v>915000</v>
      </c>
      <c r="P35" s="122">
        <f>$H35      +$J35      +$L35      +$N35</f>
        <v>2562000</v>
      </c>
      <c r="Q35" s="123">
        <f>$I35      +$K35      +$M35      +$O35</f>
        <v>3660000</v>
      </c>
      <c r="R35" s="63">
        <f>IF(($L35      =0),0,((($N35      -$L35      )/$L35      )*100))</f>
        <v>0</v>
      </c>
      <c r="S35" s="64">
        <f>IF(($M35      =0),0,((($O35      -$M35      )/$M35      )*100))</f>
        <v>400</v>
      </c>
      <c r="T35" s="63">
        <f>IF($E35   =0,0,($P35   /$E35   )*100)</f>
        <v>70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100000000</v>
      </c>
      <c r="C53" s="118"/>
      <c r="D53" s="118"/>
      <c r="E53" s="118">
        <f t="shared" si="26"/>
        <v>100000000</v>
      </c>
      <c r="F53" s="119">
        <v>100000000</v>
      </c>
      <c r="G53" s="120">
        <v>100000000</v>
      </c>
      <c r="H53" s="119">
        <v>30568000</v>
      </c>
      <c r="I53" s="120">
        <v>29430987</v>
      </c>
      <c r="J53" s="119">
        <v>21499000</v>
      </c>
      <c r="K53" s="120">
        <v>38000782</v>
      </c>
      <c r="L53" s="119">
        <v>16354000</v>
      </c>
      <c r="M53" s="120">
        <v>15822572</v>
      </c>
      <c r="N53" s="119">
        <v>25921000</v>
      </c>
      <c r="O53" s="120">
        <v>16745661</v>
      </c>
      <c r="P53" s="119">
        <f t="shared" si="27"/>
        <v>94342000</v>
      </c>
      <c r="Q53" s="120">
        <f t="shared" si="28"/>
        <v>100000002</v>
      </c>
      <c r="R53" s="59">
        <f t="shared" si="29"/>
        <v>58.499449675920268</v>
      </c>
      <c r="S53" s="60">
        <f t="shared" si="30"/>
        <v>5.8340009449791097</v>
      </c>
      <c r="T53" s="59">
        <f t="shared" si="31"/>
        <v>94.341999999999999</v>
      </c>
      <c r="U53" s="61">
        <f t="shared" si="32"/>
        <v>100.00000200000001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100000000</v>
      </c>
      <c r="C55" s="121">
        <f>SUM(C44:C54)</f>
        <v>0</v>
      </c>
      <c r="D55" s="121"/>
      <c r="E55" s="121">
        <f t="shared" si="26"/>
        <v>100000000</v>
      </c>
      <c r="F55" s="122">
        <f t="shared" ref="F55:O55" si="33">SUM(F44:F54)</f>
        <v>100000000</v>
      </c>
      <c r="G55" s="123">
        <f t="shared" si="33"/>
        <v>100000000</v>
      </c>
      <c r="H55" s="122">
        <f t="shared" si="33"/>
        <v>30568000</v>
      </c>
      <c r="I55" s="123">
        <f t="shared" si="33"/>
        <v>29430987</v>
      </c>
      <c r="J55" s="122">
        <f t="shared" si="33"/>
        <v>21499000</v>
      </c>
      <c r="K55" s="123">
        <f t="shared" si="33"/>
        <v>38000782</v>
      </c>
      <c r="L55" s="122">
        <f t="shared" si="33"/>
        <v>16354000</v>
      </c>
      <c r="M55" s="123">
        <f t="shared" si="33"/>
        <v>15822572</v>
      </c>
      <c r="N55" s="122">
        <f t="shared" si="33"/>
        <v>25921000</v>
      </c>
      <c r="O55" s="123">
        <f t="shared" si="33"/>
        <v>16745661</v>
      </c>
      <c r="P55" s="122">
        <f t="shared" si="27"/>
        <v>94342000</v>
      </c>
      <c r="Q55" s="123">
        <f t="shared" si="28"/>
        <v>100000002</v>
      </c>
      <c r="R55" s="63">
        <f t="shared" si="29"/>
        <v>58.499449675920268</v>
      </c>
      <c r="S55" s="64">
        <f t="shared" si="30"/>
        <v>5.8340009449791097</v>
      </c>
      <c r="T55" s="63">
        <f>IF((+$E45+$E47+$E49+$E50+$E53) =0,0,(P55   /(+$E45+$E47+$E49+$E50+$E53) )*100)</f>
        <v>94.341999999999999</v>
      </c>
      <c r="U55" s="65">
        <f>IF((+$E45+$E47+$E49+$E50+$E53) =0,0,(Q55   /(+$E45+$E47+$E49+$E50+$E53) )*100)</f>
        <v>100.00000200000001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107570000</v>
      </c>
      <c r="C69" s="130">
        <f>SUM(C9:C16,C19:C25,C28:C31,C34,C37:C41,C44:C54,C57:C60,C63:C67)</f>
        <v>0</v>
      </c>
      <c r="D69" s="130"/>
      <c r="E69" s="130">
        <f t="shared" si="35"/>
        <v>107570000</v>
      </c>
      <c r="F69" s="131">
        <f t="shared" ref="F69:O69" si="43">SUM(F9:F16,F19:F25,F28:F31,F34,F37:F41,F44:F54,F57:F60,F63:F67)</f>
        <v>107570000</v>
      </c>
      <c r="G69" s="132">
        <f t="shared" si="43"/>
        <v>109217000</v>
      </c>
      <c r="H69" s="131">
        <f t="shared" si="43"/>
        <v>32530000</v>
      </c>
      <c r="I69" s="132">
        <f t="shared" si="43"/>
        <v>30521235</v>
      </c>
      <c r="J69" s="131">
        <f t="shared" si="43"/>
        <v>23691000</v>
      </c>
      <c r="K69" s="132">
        <f t="shared" si="43"/>
        <v>41146049</v>
      </c>
      <c r="L69" s="131">
        <f t="shared" si="43"/>
        <v>17245000</v>
      </c>
      <c r="M69" s="132">
        <f t="shared" si="43"/>
        <v>16848990</v>
      </c>
      <c r="N69" s="131">
        <f t="shared" si="43"/>
        <v>26906000</v>
      </c>
      <c r="O69" s="132">
        <f t="shared" si="43"/>
        <v>19053727</v>
      </c>
      <c r="P69" s="131">
        <f t="shared" si="36"/>
        <v>100372000</v>
      </c>
      <c r="Q69" s="132">
        <f t="shared" si="37"/>
        <v>107570001</v>
      </c>
      <c r="R69" s="72">
        <f t="shared" si="38"/>
        <v>56.022035372571757</v>
      </c>
      <c r="S69" s="73">
        <f t="shared" si="39"/>
        <v>13.085276921643374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93.30854327414707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100.00000092962722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239006000</v>
      </c>
      <c r="C71" s="118"/>
      <c r="D71" s="118"/>
      <c r="E71" s="118">
        <f>$B71      +$C71      +$D71</f>
        <v>239006000</v>
      </c>
      <c r="F71" s="119">
        <v>239006000</v>
      </c>
      <c r="G71" s="120">
        <v>239006000</v>
      </c>
      <c r="H71" s="119">
        <v>44218000</v>
      </c>
      <c r="I71" s="120">
        <v>33733117</v>
      </c>
      <c r="J71" s="119">
        <v>79263000</v>
      </c>
      <c r="K71" s="120">
        <v>75071117</v>
      </c>
      <c r="L71" s="119">
        <v>29909000</v>
      </c>
      <c r="M71" s="120">
        <v>33046438</v>
      </c>
      <c r="N71" s="119">
        <v>85616000</v>
      </c>
      <c r="O71" s="120">
        <v>97155324</v>
      </c>
      <c r="P71" s="119">
        <f>$H71      +$J71      +$L71      +$N71</f>
        <v>239006000</v>
      </c>
      <c r="Q71" s="120">
        <f>$I71      +$K71      +$M71      +$O71</f>
        <v>239005996</v>
      </c>
      <c r="R71" s="59">
        <f>IF(($L71      =0),0,((($N71      -$L71      )/$L71      )*100))</f>
        <v>186.25497341937211</v>
      </c>
      <c r="S71" s="60">
        <f>IF(($M71      =0),0,((($O71      -$M71      )/$M71      )*100))</f>
        <v>193.9963574894214</v>
      </c>
      <c r="T71" s="59">
        <f>IF(($E71      =0),0,(($P71      /$E71      )*100))</f>
        <v>100</v>
      </c>
      <c r="U71" s="61">
        <f>IF(($E71      =0),0,(($Q71      /$E71      )*100))</f>
        <v>99.999998326401851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239006000</v>
      </c>
      <c r="C73" s="127">
        <f>SUM(C71:C72)</f>
        <v>0</v>
      </c>
      <c r="D73" s="127"/>
      <c r="E73" s="127">
        <f>$B73      +$C73      +$D73</f>
        <v>239006000</v>
      </c>
      <c r="F73" s="128">
        <f t="shared" ref="F73:O73" si="44">SUM(F71:F72)</f>
        <v>239006000</v>
      </c>
      <c r="G73" s="129">
        <f t="shared" si="44"/>
        <v>239006000</v>
      </c>
      <c r="H73" s="128">
        <f t="shared" si="44"/>
        <v>44218000</v>
      </c>
      <c r="I73" s="129">
        <f t="shared" si="44"/>
        <v>33733117</v>
      </c>
      <c r="J73" s="128">
        <f t="shared" si="44"/>
        <v>79263000</v>
      </c>
      <c r="K73" s="129">
        <f t="shared" si="44"/>
        <v>75071117</v>
      </c>
      <c r="L73" s="128">
        <f t="shared" si="44"/>
        <v>29909000</v>
      </c>
      <c r="M73" s="129">
        <f t="shared" si="44"/>
        <v>33046438</v>
      </c>
      <c r="N73" s="128">
        <f t="shared" si="44"/>
        <v>85616000</v>
      </c>
      <c r="O73" s="129">
        <f t="shared" si="44"/>
        <v>97155324</v>
      </c>
      <c r="P73" s="128">
        <f>$H73      +$J73      +$L73      +$N73</f>
        <v>239006000</v>
      </c>
      <c r="Q73" s="129">
        <f>$I73      +$K73      +$M73      +$O73</f>
        <v>239005996</v>
      </c>
      <c r="R73" s="68">
        <f>IF(($L73      =0),0,((($N73      -$L73      )/$L73      )*100))</f>
        <v>186.25497341937211</v>
      </c>
      <c r="S73" s="69">
        <f>IF(($M73      =0),0,((($O73      -$M73      )/$M73      )*100))</f>
        <v>193.9963574894214</v>
      </c>
      <c r="T73" s="68">
        <f>IF(($E71      =0),0,(($P71      /$E71      )*100))</f>
        <v>100</v>
      </c>
      <c r="U73" s="70">
        <f>IF($E71   =0,0,($Q71   /$E71 )*100)</f>
        <v>99.999998326401851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239006000</v>
      </c>
      <c r="C74" s="130">
        <f>SUM(C71:C72)</f>
        <v>0</v>
      </c>
      <c r="D74" s="130"/>
      <c r="E74" s="130">
        <f>$B74      +$C74      +$D74</f>
        <v>239006000</v>
      </c>
      <c r="F74" s="131">
        <f t="shared" ref="F74:O74" si="45">SUM(F71:F72)</f>
        <v>239006000</v>
      </c>
      <c r="G74" s="132">
        <f t="shared" si="45"/>
        <v>239006000</v>
      </c>
      <c r="H74" s="131">
        <f t="shared" si="45"/>
        <v>44218000</v>
      </c>
      <c r="I74" s="132">
        <f t="shared" si="45"/>
        <v>33733117</v>
      </c>
      <c r="J74" s="131">
        <f t="shared" si="45"/>
        <v>79263000</v>
      </c>
      <c r="K74" s="132">
        <f t="shared" si="45"/>
        <v>75071117</v>
      </c>
      <c r="L74" s="131">
        <f t="shared" si="45"/>
        <v>29909000</v>
      </c>
      <c r="M74" s="132">
        <f t="shared" si="45"/>
        <v>33046438</v>
      </c>
      <c r="N74" s="131">
        <f t="shared" si="45"/>
        <v>85616000</v>
      </c>
      <c r="O74" s="132">
        <f t="shared" si="45"/>
        <v>97155324</v>
      </c>
      <c r="P74" s="131">
        <f>$H74      +$J74      +$L74      +$N74</f>
        <v>239006000</v>
      </c>
      <c r="Q74" s="132">
        <f>$I74      +$K74      +$M74      +$O74</f>
        <v>239005996</v>
      </c>
      <c r="R74" s="72">
        <f>IF(($L74      =0),0,((($N74      -$L74      )/$L74      )*100))</f>
        <v>186.25497341937211</v>
      </c>
      <c r="S74" s="73">
        <f>IF(($M74      =0),0,((($O74      -$M74      )/$M74      )*100))</f>
        <v>193.9963574894214</v>
      </c>
      <c r="T74" s="72">
        <f>IF(($E71      =0),0,(($P71      /$E71      )*100))</f>
        <v>100</v>
      </c>
      <c r="U74" s="76">
        <f>IF($E71   =0,0,($Q71   /$E71 )*100)</f>
        <v>99.999998326401851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346576000</v>
      </c>
      <c r="C75" s="130">
        <f>SUM(C9:C16,C19:C25,C28:C31,C34,C37:C41,C44:C54,C57:C60,C63:C67,C71:C72)</f>
        <v>0</v>
      </c>
      <c r="D75" s="130"/>
      <c r="E75" s="130">
        <f>$B75      +$C75      +$D75</f>
        <v>346576000</v>
      </c>
      <c r="F75" s="131">
        <f t="shared" ref="F75:O75" si="46">SUM(F9:F16,F19:F25,F28:F31,F34,F37:F41,F44:F54,F57:F60,F63:F67,F71:F72)</f>
        <v>346576000</v>
      </c>
      <c r="G75" s="132">
        <f t="shared" si="46"/>
        <v>348223000</v>
      </c>
      <c r="H75" s="131">
        <f t="shared" si="46"/>
        <v>76748000</v>
      </c>
      <c r="I75" s="132">
        <f t="shared" si="46"/>
        <v>64254352</v>
      </c>
      <c r="J75" s="131">
        <f t="shared" si="46"/>
        <v>102954000</v>
      </c>
      <c r="K75" s="132">
        <f t="shared" si="46"/>
        <v>116217166</v>
      </c>
      <c r="L75" s="131">
        <f t="shared" si="46"/>
        <v>47154000</v>
      </c>
      <c r="M75" s="132">
        <f t="shared" si="46"/>
        <v>49895428</v>
      </c>
      <c r="N75" s="131">
        <f t="shared" si="46"/>
        <v>112522000</v>
      </c>
      <c r="O75" s="132">
        <f t="shared" si="46"/>
        <v>116209051</v>
      </c>
      <c r="P75" s="131">
        <f>$H75      +$J75      +$L75      +$N75</f>
        <v>339378000</v>
      </c>
      <c r="Q75" s="132">
        <f>$I75      +$K75      +$M75      +$O75</f>
        <v>346575997</v>
      </c>
      <c r="R75" s="72">
        <f>IF(($L75      =0),0,((($N75      -$L75      )/$L75      )*100))</f>
        <v>138.62662764558681</v>
      </c>
      <c r="S75" s="73">
        <f>IF(($M75      =0),0,((($O75      -$M75      )/$M75      )*100))</f>
        <v>132.90520927087749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97.923110659711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99.999999134389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168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169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170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171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172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173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174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175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176</v>
      </c>
    </row>
    <row r="118" spans="1:23" x14ac:dyDescent="0.2">
      <c r="A118" s="35" t="s">
        <v>177</v>
      </c>
    </row>
    <row r="119" spans="1:23" x14ac:dyDescent="0.2">
      <c r="A119" s="35" t="s">
        <v>178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179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180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181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aIa43NkCv6HMLCJ7URlvJIh4T2RGvTicNbnMmRlzu2gWGOKMvq9ORUR+0UGhpbpWVI/JDPu2nZgjAFJAzWi1w==" saltValue="4HvL2Qu/g/r7JOcghQUmd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090BA11-125B-4050-B68F-903C599C71DA}"/>
</file>

<file path=customXml/itemProps2.xml><?xml version="1.0" encoding="utf-8"?>
<ds:datastoreItem xmlns:ds="http://schemas.openxmlformats.org/officeDocument/2006/customXml" ds:itemID="{0C41EA31-93B0-4D6E-9470-36377AAF2FE0}"/>
</file>

<file path=customXml/itemProps3.xml><?xml version="1.0" encoding="utf-8"?>
<ds:datastoreItem xmlns:ds="http://schemas.openxmlformats.org/officeDocument/2006/customXml" ds:itemID="{131B67FD-841E-45B4-A8F1-76433E070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55</vt:i4>
      </vt:variant>
    </vt:vector>
  </HeadingPairs>
  <TitlesOfParts>
    <vt:vector size="110" baseType="lpstr">
      <vt:lpstr>Summary</vt:lpstr>
      <vt:lpstr>ETH</vt:lpstr>
      <vt:lpstr>KZN212</vt:lpstr>
      <vt:lpstr>KZN213</vt:lpstr>
      <vt:lpstr>KZN214</vt:lpstr>
      <vt:lpstr>KZN216</vt:lpstr>
      <vt:lpstr>DC21</vt:lpstr>
      <vt:lpstr>KZN221</vt:lpstr>
      <vt:lpstr>KZN222</vt:lpstr>
      <vt:lpstr>KZN223</vt:lpstr>
      <vt:lpstr>KZN224</vt:lpstr>
      <vt:lpstr>KZN225</vt:lpstr>
      <vt:lpstr>KZN226</vt:lpstr>
      <vt:lpstr>KZN227</vt:lpstr>
      <vt:lpstr>DC22</vt:lpstr>
      <vt:lpstr>KZN235</vt:lpstr>
      <vt:lpstr>KZN237</vt:lpstr>
      <vt:lpstr>KZN238</vt:lpstr>
      <vt:lpstr>DC23</vt:lpstr>
      <vt:lpstr>KZN241</vt:lpstr>
      <vt:lpstr>KZN242</vt:lpstr>
      <vt:lpstr>KZN244</vt:lpstr>
      <vt:lpstr>KZN245</vt:lpstr>
      <vt:lpstr>DC24</vt:lpstr>
      <vt:lpstr>KZN252</vt:lpstr>
      <vt:lpstr>KZN253</vt:lpstr>
      <vt:lpstr>KZN254</vt:lpstr>
      <vt:lpstr>DC25</vt:lpstr>
      <vt:lpstr>KZN261</vt:lpstr>
      <vt:lpstr>KZN262</vt:lpstr>
      <vt:lpstr>KZN263</vt:lpstr>
      <vt:lpstr>KZN265</vt:lpstr>
      <vt:lpstr>KZN266</vt:lpstr>
      <vt:lpstr>DC26</vt:lpstr>
      <vt:lpstr>KZN271</vt:lpstr>
      <vt:lpstr>KZN272</vt:lpstr>
      <vt:lpstr>KZN275</vt:lpstr>
      <vt:lpstr>KZN276</vt:lpstr>
      <vt:lpstr>DC27</vt:lpstr>
      <vt:lpstr>KZN281</vt:lpstr>
      <vt:lpstr>KZN282</vt:lpstr>
      <vt:lpstr>KZN284</vt:lpstr>
      <vt:lpstr>KZN285</vt:lpstr>
      <vt:lpstr>KZN286</vt:lpstr>
      <vt:lpstr>DC28</vt:lpstr>
      <vt:lpstr>KZN291</vt:lpstr>
      <vt:lpstr>KZN292</vt:lpstr>
      <vt:lpstr>KZN293</vt:lpstr>
      <vt:lpstr>KZN294</vt:lpstr>
      <vt:lpstr>DC29</vt:lpstr>
      <vt:lpstr>KZN433</vt:lpstr>
      <vt:lpstr>KZN434</vt:lpstr>
      <vt:lpstr>KZN435</vt:lpstr>
      <vt:lpstr>KZN436</vt:lpstr>
      <vt:lpstr>DC43</vt:lpstr>
      <vt:lpstr>'DC21'!Print_Area</vt:lpstr>
      <vt:lpstr>'DC22'!Print_Area</vt:lpstr>
      <vt:lpstr>'DC23'!Print_Area</vt:lpstr>
      <vt:lpstr>'DC24'!Print_Area</vt:lpstr>
      <vt:lpstr>'DC25'!Print_Area</vt:lpstr>
      <vt:lpstr>'DC26'!Print_Area</vt:lpstr>
      <vt:lpstr>'DC27'!Print_Area</vt:lpstr>
      <vt:lpstr>'DC28'!Print_Area</vt:lpstr>
      <vt:lpstr>'DC29'!Print_Area</vt:lpstr>
      <vt:lpstr>'DC43'!Print_Area</vt:lpstr>
      <vt:lpstr>ETH!Print_Area</vt:lpstr>
      <vt:lpstr>'KZN212'!Print_Area</vt:lpstr>
      <vt:lpstr>'KZN213'!Print_Area</vt:lpstr>
      <vt:lpstr>'KZN214'!Print_Area</vt:lpstr>
      <vt:lpstr>'KZN216'!Print_Area</vt:lpstr>
      <vt:lpstr>'KZN221'!Print_Area</vt:lpstr>
      <vt:lpstr>'KZN222'!Print_Area</vt:lpstr>
      <vt:lpstr>'KZN223'!Print_Area</vt:lpstr>
      <vt:lpstr>'KZN224'!Print_Area</vt:lpstr>
      <vt:lpstr>'KZN225'!Print_Area</vt:lpstr>
      <vt:lpstr>'KZN226'!Print_Area</vt:lpstr>
      <vt:lpstr>'KZN227'!Print_Area</vt:lpstr>
      <vt:lpstr>'KZN235'!Print_Area</vt:lpstr>
      <vt:lpstr>'KZN237'!Print_Area</vt:lpstr>
      <vt:lpstr>'KZN238'!Print_Area</vt:lpstr>
      <vt:lpstr>'KZN241'!Print_Area</vt:lpstr>
      <vt:lpstr>'KZN242'!Print_Area</vt:lpstr>
      <vt:lpstr>'KZN244'!Print_Area</vt:lpstr>
      <vt:lpstr>'KZN245'!Print_Area</vt:lpstr>
      <vt:lpstr>'KZN252'!Print_Area</vt:lpstr>
      <vt:lpstr>'KZN253'!Print_Area</vt:lpstr>
      <vt:lpstr>'KZN254'!Print_Area</vt:lpstr>
      <vt:lpstr>'KZN261'!Print_Area</vt:lpstr>
      <vt:lpstr>'KZN262'!Print_Area</vt:lpstr>
      <vt:lpstr>'KZN263'!Print_Area</vt:lpstr>
      <vt:lpstr>'KZN265'!Print_Area</vt:lpstr>
      <vt:lpstr>'KZN266'!Print_Area</vt:lpstr>
      <vt:lpstr>'KZN271'!Print_Area</vt:lpstr>
      <vt:lpstr>'KZN272'!Print_Area</vt:lpstr>
      <vt:lpstr>'KZN275'!Print_Area</vt:lpstr>
      <vt:lpstr>'KZN276'!Print_Area</vt:lpstr>
      <vt:lpstr>'KZN281'!Print_Area</vt:lpstr>
      <vt:lpstr>'KZN282'!Print_Area</vt:lpstr>
      <vt:lpstr>'KZN284'!Print_Area</vt:lpstr>
      <vt:lpstr>'KZN285'!Print_Area</vt:lpstr>
      <vt:lpstr>'KZN286'!Print_Area</vt:lpstr>
      <vt:lpstr>'KZN291'!Print_Area</vt:lpstr>
      <vt:lpstr>'KZN292'!Print_Area</vt:lpstr>
      <vt:lpstr>'KZN293'!Print_Area</vt:lpstr>
      <vt:lpstr>'KZN294'!Print_Area</vt:lpstr>
      <vt:lpstr>'KZN433'!Print_Area</vt:lpstr>
      <vt:lpstr>'KZN434'!Print_Area</vt:lpstr>
      <vt:lpstr>'KZN435'!Print_Area</vt:lpstr>
      <vt:lpstr>'KZN436'!Print_Area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2026-08-03T09:20:15Z</dcterms:created>
  <dcterms:modified xsi:type="dcterms:W3CDTF">2026-08-03T09:20:16Z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